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QUOTE!$A$1:$K$74</definedName>
  </definedNames>
  <calcPr calcId="145621"/>
</workbook>
</file>

<file path=xl/calcChain.xml><?xml version="1.0" encoding="utf-8"?>
<calcChain xmlns="http://schemas.openxmlformats.org/spreadsheetml/2006/main">
  <c r="J38" i="1" l="1"/>
  <c r="H31" i="1"/>
  <c r="J31" i="1" s="1"/>
  <c r="H21" i="1"/>
  <c r="J21" i="1" s="1"/>
  <c r="P38" i="1"/>
  <c r="N38" i="1"/>
  <c r="N31" i="1"/>
  <c r="P31" i="1" s="1"/>
  <c r="N28" i="1"/>
  <c r="P28" i="1" s="1"/>
  <c r="H28" i="1" s="1"/>
  <c r="J28" i="1" s="1"/>
  <c r="N21" i="1"/>
  <c r="P21" i="1" s="1"/>
  <c r="L38" i="1"/>
  <c r="L31" i="1"/>
  <c r="L28" i="1"/>
  <c r="L21" i="1"/>
  <c r="J42" i="1" l="1"/>
  <c r="J46" i="1" s="1"/>
  <c r="J48" i="1" s="1"/>
</calcChain>
</file>

<file path=xl/sharedStrings.xml><?xml version="1.0" encoding="utf-8"?>
<sst xmlns="http://schemas.openxmlformats.org/spreadsheetml/2006/main" count="111" uniqueCount="86">
  <si>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</si>
  <si>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</si>
  <si>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</si>
  <si>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</si>
  <si>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</si>
  <si>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</si>
  <si>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</si>
  <si>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</si>
  <si>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</si>
  <si>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</si>
  <si>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</si>
  <si>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</si>
  <si>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</si>
  <si>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</si>
  <si>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</si>
  <si>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</si>
  <si>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</si>
  <si>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</si>
  <si>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</si>
  <si>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</si>
  <si>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</si>
  <si>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</si>
  <si>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</si>
  <si>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</si>
  <si>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</si>
  <si>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</si>
  <si>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</si>
  <si>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</si>
  <si>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</si>
  <si>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</si>
  <si>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</si>
  <si>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</si>
  <si>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</si>
  <si>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</si>
  <si>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</si>
  <si>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</si>
  <si>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</si>
  <si>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</si>
  <si>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</si>
  <si>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</si>
  <si>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</si>
  <si>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</si>
  <si>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</si>
  <si>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</si>
  <si>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</si>
  <si>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</si>
  <si>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</si>
  <si>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</si>
  <si>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</si>
  <si>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</si>
  <si>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</si>
  <si>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</si>
  <si>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</si>
  <si>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</si>
  <si>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</si>
  <si>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</si>
  <si>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</si>
  <si>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</si>
  <si>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</si>
  <si>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</si>
  <si>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</si>
  <si>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</si>
  <si>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</si>
  <si>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</si>
  <si>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</si>
  <si>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 xml:space="preserve">Thomas Kux </t>
  </si>
  <si>
    <t>Atlas Copco Gas and Process Division</t>
  </si>
  <si>
    <t>Atlas Copco Energas GmbH</t>
  </si>
  <si>
    <t>Schlehenweg 15, D-50999 Cologne, Germany</t>
  </si>
  <si>
    <t>Phone: +49 (0)2236 9650-604 - Fax: +49 (0)2236 9650-548</t>
  </si>
  <si>
    <t xml:space="preserve">E-mail: thomas.kux@de.atlascopco.com </t>
  </si>
  <si>
    <t>Q2011RH0378</t>
  </si>
  <si>
    <t>GTX71D-BAAADCC-BXXXXA1-R1</t>
  </si>
  <si>
    <t>DP transmitter</t>
  </si>
  <si>
    <t>Range: 0-20Bars</t>
  </si>
  <si>
    <t>Hart</t>
  </si>
  <si>
    <t>Process connection: 1/2 NPT with adapter</t>
  </si>
  <si>
    <t>With mounting bracket</t>
  </si>
  <si>
    <t>M20 electrical connection</t>
  </si>
  <si>
    <t>MVG1-2SA-XA</t>
  </si>
  <si>
    <t>3 way manifold</t>
  </si>
  <si>
    <t>mounted on GTX</t>
  </si>
  <si>
    <t>GTX31D-BAAADCC-BXXXXA1-R1</t>
  </si>
  <si>
    <t>Range: 0-75mBars</t>
  </si>
  <si>
    <t>Bolts/Nuts: SUS630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</si>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</sst>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99" formatCode="dd\.mm\.yy"/>
    <numFmt numFmtId="200" formatCode="####\ \ \ \ "/>
    <numFmt numFmtId="201" formatCode="0_);[Red]\(0\)"/>
    <numFmt numFmtId="204" formatCode="mmm\ dd\,\ yyyy"/>
    <numFmt numFmtId="206" formatCode="#,##0.00;[Red]#,##0.00"/>
    <numFmt numFmtId="210" formatCode="#,##0.000\ _€;[Red]\-#,##0.000\ _€"/>
    <numFmt numFmtId="211" formatCode="[$€]#,##0.00_);[Red]\([$€]#,##0.00\)"/>
    <numFmt numFmtId="216" formatCode="#,##0\ &quot;€&quot;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Calibri"/>
      <family val="2"/>
    </font>
    <font>
      <b/>
      <sz val="10"/>
      <name val="Arial"/>
      <family val="2"/>
      <scheme val="major"/>
    </font>
    <font>
      <b/>
      <u/>
      <sz val="10"/>
      <name val="Arial"/>
      <family val="2"/>
      <scheme val="maj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211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201" fontId="9" fillId="0" borderId="0" xfId="3" applyNumberFormat="1" applyFont="1" applyBorder="1" applyAlignment="1" applyProtection="1">
      <alignment horizontal="right" vertical="center"/>
      <protection locked="0"/>
    </xf>
    <xf numFmtId="201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201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99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204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206" fontId="9" fillId="0" borderId="1" xfId="0" applyNumberFormat="1" applyFont="1" applyBorder="1" applyAlignment="1">
      <alignment horizontal="right" vertical="center"/>
    </xf>
    <xf numFmtId="206" fontId="9" fillId="0" borderId="1" xfId="0" applyNumberFormat="1" applyFont="1" applyBorder="1" applyAlignment="1" applyProtection="1">
      <alignment horizontal="right" vertical="center"/>
      <protection locked="0"/>
    </xf>
    <xf numFmtId="206" fontId="9" fillId="0" borderId="0" xfId="0" applyNumberFormat="1" applyFont="1" applyBorder="1" applyAlignment="1">
      <alignment horizontal="right" vertical="center"/>
    </xf>
    <xf numFmtId="206" fontId="9" fillId="0" borderId="0" xfId="0" applyNumberFormat="1" applyFont="1" applyBorder="1" applyAlignment="1" applyProtection="1">
      <alignment horizontal="right" vertical="center"/>
      <protection locked="0"/>
    </xf>
    <xf numFmtId="206" fontId="9" fillId="0" borderId="0" xfId="3" applyNumberFormat="1" applyFont="1" applyBorder="1" applyAlignment="1" applyProtection="1">
      <alignment horizontal="right" vertical="center"/>
      <protection locked="0"/>
    </xf>
    <xf numFmtId="206" fontId="9" fillId="0" borderId="2" xfId="3" applyNumberFormat="1" applyFont="1" applyBorder="1" applyAlignment="1" applyProtection="1">
      <alignment horizontal="right" vertical="center"/>
      <protection locked="0"/>
    </xf>
    <xf numFmtId="206" fontId="9" fillId="0" borderId="2" xfId="0" applyNumberFormat="1" applyFont="1" applyBorder="1" applyAlignment="1" applyProtection="1">
      <alignment horizontal="right" vertical="center"/>
      <protection locked="0"/>
    </xf>
    <xf numFmtId="206" fontId="9" fillId="0" borderId="3" xfId="3" applyNumberFormat="1" applyFont="1" applyBorder="1" applyAlignment="1" applyProtection="1">
      <alignment horizontal="right" vertical="center"/>
      <protection locked="0"/>
    </xf>
    <xf numFmtId="206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200" fontId="9" fillId="0" borderId="4" xfId="0" applyNumberFormat="1" applyFont="1" applyBorder="1" applyAlignment="1" applyProtection="1">
      <alignment horizontal="right" vertical="center"/>
      <protection locked="0"/>
    </xf>
    <xf numFmtId="206" fontId="9" fillId="0" borderId="4" xfId="3" applyNumberFormat="1" applyFont="1" applyBorder="1" applyAlignment="1" applyProtection="1">
      <alignment horizontal="right" vertical="center"/>
      <protection locked="0"/>
    </xf>
    <xf numFmtId="206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206" fontId="9" fillId="0" borderId="5" xfId="3" applyNumberFormat="1" applyFont="1" applyBorder="1" applyAlignment="1" applyProtection="1">
      <alignment horizontal="right" vertical="center"/>
      <protection locked="0"/>
    </xf>
    <xf numFmtId="20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9" fontId="6" fillId="0" borderId="0" xfId="0" applyNumberFormat="1" applyFont="1" applyAlignment="1">
      <alignment vertical="center"/>
    </xf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40" fontId="6" fillId="0" borderId="0" xfId="3" applyFont="1" applyAlignment="1">
      <alignment vertical="center"/>
    </xf>
    <xf numFmtId="0" fontId="9" fillId="0" borderId="0" xfId="0" applyNumberFormat="1" applyFont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38" fontId="9" fillId="0" borderId="0" xfId="3" applyNumberFormat="1" applyFont="1" applyAlignment="1">
      <alignment horizontal="left" vertical="center"/>
    </xf>
    <xf numFmtId="211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210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7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/>
    <xf numFmtId="0" fontId="19" fillId="0" borderId="0" xfId="2" applyFont="1" applyAlignment="1" applyProtection="1"/>
    <xf numFmtId="216" fontId="9" fillId="0" borderId="0" xfId="0" applyNumberFormat="1" applyFont="1" applyBorder="1" applyAlignment="1" applyProtection="1">
      <alignment horizontal="right" vertical="center"/>
      <protection locked="0"/>
    </xf>
    <xf numFmtId="216" fontId="9" fillId="0" borderId="0" xfId="3" applyNumberFormat="1" applyFont="1" applyBorder="1" applyAlignment="1" applyProtection="1">
      <alignment horizontal="center" vertical="center"/>
      <protection locked="0"/>
    </xf>
  </cellXfs>
  <cellStyles count="5"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que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homas.kux@de.atlascopco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81"/>
  <sheetViews>
    <sheetView tabSelected="1" topLeftCell="A22" zoomScaleNormal="100" workbookViewId="0">
      <selection activeCell="E22" sqref="E2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1.12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1" t="s">
        <v>24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2" t="s">
        <v>25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3" t="s">
        <v>65</v>
      </c>
      <c r="E7" s="17"/>
      <c r="F7" s="85"/>
      <c r="G7" s="21"/>
      <c r="H7" s="33" t="s">
        <v>1</v>
      </c>
      <c r="I7" s="17"/>
      <c r="J7" s="77">
        <v>40876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4" t="s">
        <v>66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4" t="s">
        <v>67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4" t="s">
        <v>68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3"/>
      <c r="E11" s="17"/>
      <c r="F11" s="84"/>
      <c r="G11" s="17"/>
      <c r="H11" s="20" t="s">
        <v>17</v>
      </c>
      <c r="I11" s="20"/>
      <c r="J11" s="34" t="s">
        <v>71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4" t="s">
        <v>69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 t="s">
        <v>70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4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3"/>
      <c r="E15" s="17"/>
      <c r="F15" s="84"/>
      <c r="G15" s="17"/>
      <c r="H15" s="20" t="s">
        <v>45</v>
      </c>
      <c r="J15" s="89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E16" s="17"/>
      <c r="F16" s="84"/>
      <c r="G16" s="17"/>
      <c r="H16" s="20" t="s">
        <v>47</v>
      </c>
      <c r="I16" s="21"/>
      <c r="J16" s="90" t="s">
        <v>57</v>
      </c>
      <c r="K16" s="21"/>
      <c r="L16"/>
      <c r="M16"/>
      <c r="N16"/>
      <c r="O16"/>
      <c r="P16"/>
    </row>
    <row r="17" spans="1:230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94"/>
      <c r="H19" s="49" t="s">
        <v>3</v>
      </c>
      <c r="I19" s="50"/>
      <c r="J19" s="50" t="s">
        <v>3</v>
      </c>
      <c r="K19" s="41" t="s">
        <v>18</v>
      </c>
    </row>
    <row r="20" spans="1:230" ht="6.75" customHeight="1">
      <c r="A20" s="17"/>
      <c r="B20" s="39"/>
      <c r="C20" s="39"/>
      <c r="D20" s="30"/>
      <c r="E20" s="40"/>
      <c r="F20" s="39"/>
      <c r="G20" s="94"/>
      <c r="H20" s="49"/>
      <c r="I20" s="50"/>
      <c r="J20" s="50"/>
      <c r="K20" s="12"/>
    </row>
    <row r="21" spans="1:230" s="17" customFormat="1" ht="15.75" customHeight="1">
      <c r="B21" s="102">
        <v>1</v>
      </c>
      <c r="C21" s="103"/>
      <c r="D21" s="108" t="s">
        <v>72</v>
      </c>
      <c r="E21" s="105" t="s">
        <v>73</v>
      </c>
      <c r="G21" s="109">
        <v>1</v>
      </c>
      <c r="H21" s="110">
        <f>P21</f>
        <v>850.26984126984144</v>
      </c>
      <c r="I21" s="50"/>
      <c r="J21" s="116">
        <f>G21*H21</f>
        <v>850.26984126984144</v>
      </c>
      <c r="K21" s="79" t="s">
        <v>85</v>
      </c>
      <c r="L21" s="40">
        <f>323+5+6+35+5+12+5</f>
        <v>391</v>
      </c>
      <c r="M21" s="101">
        <v>0.13700000000000001</v>
      </c>
      <c r="N21" s="99">
        <f>L21*1000*M21/105</f>
        <v>510.16190476190485</v>
      </c>
      <c r="O21" s="100">
        <v>0.4</v>
      </c>
      <c r="P21" s="97">
        <f>N21/(1-O21)</f>
        <v>850.26984126984144</v>
      </c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17" customFormat="1" ht="15.75" customHeight="1">
      <c r="B22" s="102"/>
      <c r="C22" s="103"/>
      <c r="D22" s="108"/>
      <c r="E22" s="105" t="s">
        <v>74</v>
      </c>
      <c r="G22" s="93"/>
      <c r="H22" s="110"/>
      <c r="I22" s="50"/>
      <c r="J22" s="116"/>
      <c r="K22" s="79"/>
      <c r="L22" s="40"/>
      <c r="M22" s="40"/>
      <c r="N22" s="92"/>
      <c r="O22" s="88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</row>
    <row r="23" spans="1:230" s="97" customFormat="1" ht="15.75" customHeight="1">
      <c r="B23" s="106"/>
      <c r="C23" s="102"/>
      <c r="D23" s="108"/>
      <c r="E23" s="107" t="s">
        <v>75</v>
      </c>
      <c r="H23" s="110"/>
      <c r="I23" s="96"/>
      <c r="J23" s="116"/>
      <c r="K23" s="79"/>
      <c r="M23" s="101"/>
      <c r="N23" s="99"/>
      <c r="O23" s="100"/>
    </row>
    <row r="24" spans="1:230" s="97" customFormat="1" ht="15.75" customHeight="1">
      <c r="B24" s="102"/>
      <c r="C24" s="102"/>
      <c r="D24" s="108"/>
      <c r="E24" s="107" t="s">
        <v>76</v>
      </c>
      <c r="H24" s="110"/>
      <c r="I24" s="96"/>
      <c r="J24" s="117"/>
      <c r="K24" s="96"/>
    </row>
    <row r="25" spans="1:230" s="97" customFormat="1" ht="15.75" customHeight="1">
      <c r="B25" s="102"/>
      <c r="C25" s="102"/>
      <c r="D25" s="108"/>
      <c r="E25" s="107" t="s">
        <v>77</v>
      </c>
      <c r="H25" s="110"/>
      <c r="I25" s="96"/>
      <c r="J25" s="116"/>
      <c r="K25" s="79"/>
      <c r="M25" s="101"/>
      <c r="N25" s="99"/>
      <c r="O25" s="100"/>
    </row>
    <row r="26" spans="1:230" s="97" customFormat="1" ht="15.75" customHeight="1">
      <c r="B26" s="102"/>
      <c r="C26" s="102"/>
      <c r="D26" s="108"/>
      <c r="E26" s="107" t="s">
        <v>78</v>
      </c>
      <c r="H26" s="110"/>
      <c r="I26" s="96"/>
      <c r="J26" s="117"/>
      <c r="K26" s="96"/>
    </row>
    <row r="27" spans="1:230" s="97" customFormat="1" ht="15.75" customHeight="1">
      <c r="B27" s="102"/>
      <c r="C27" s="102"/>
      <c r="D27" s="108"/>
      <c r="E27" s="107" t="s">
        <v>84</v>
      </c>
      <c r="H27" s="110"/>
      <c r="I27" s="96"/>
      <c r="J27" s="117"/>
      <c r="K27" s="96"/>
    </row>
    <row r="28" spans="1:230" s="97" customFormat="1" ht="15.75" customHeight="1">
      <c r="B28" s="102"/>
      <c r="C28" s="102"/>
      <c r="D28" s="108" t="s">
        <v>79</v>
      </c>
      <c r="E28" s="107" t="s">
        <v>80</v>
      </c>
      <c r="G28" s="109">
        <v>1</v>
      </c>
      <c r="H28" s="110">
        <f>P28</f>
        <v>178.31746031746033</v>
      </c>
      <c r="I28" s="50"/>
      <c r="J28" s="116">
        <f>G28*H28</f>
        <v>178.31746031746033</v>
      </c>
      <c r="K28" s="79" t="s">
        <v>85</v>
      </c>
      <c r="L28" s="97">
        <f>77+5</f>
        <v>82</v>
      </c>
      <c r="M28" s="101">
        <v>0.13700000000000001</v>
      </c>
      <c r="N28" s="99">
        <f>L28*1000*M28/105</f>
        <v>106.99047619047619</v>
      </c>
      <c r="O28" s="100">
        <v>0.4</v>
      </c>
      <c r="P28" s="97">
        <f>N28/(1-O28)</f>
        <v>178.31746031746033</v>
      </c>
    </row>
    <row r="29" spans="1:230" s="97" customFormat="1" ht="15.75" customHeight="1">
      <c r="B29" s="102"/>
      <c r="C29" s="102"/>
      <c r="D29" s="108"/>
      <c r="E29" s="107" t="s">
        <v>81</v>
      </c>
      <c r="H29" s="110"/>
      <c r="I29" s="96"/>
      <c r="J29" s="117"/>
      <c r="K29" s="96"/>
    </row>
    <row r="30" spans="1:230" s="97" customFormat="1" ht="15.75" customHeight="1">
      <c r="B30" s="102"/>
      <c r="C30" s="102"/>
      <c r="D30" s="108"/>
      <c r="E30" s="107"/>
      <c r="H30" s="110"/>
      <c r="I30" s="96"/>
      <c r="J30" s="116"/>
      <c r="K30" s="79"/>
      <c r="M30" s="101"/>
      <c r="N30" s="99"/>
      <c r="O30" s="100"/>
    </row>
    <row r="31" spans="1:230" s="97" customFormat="1" ht="15.75" customHeight="1">
      <c r="B31" s="102">
        <v>2</v>
      </c>
      <c r="C31" s="102"/>
      <c r="D31" s="108" t="s">
        <v>82</v>
      </c>
      <c r="E31" s="105" t="s">
        <v>73</v>
      </c>
      <c r="F31" s="17"/>
      <c r="G31" s="109">
        <v>1</v>
      </c>
      <c r="H31" s="110">
        <f>P31</f>
        <v>719.93650793650795</v>
      </c>
      <c r="I31" s="50"/>
      <c r="J31" s="116">
        <f>G31*H31</f>
        <v>719.93650793650795</v>
      </c>
      <c r="K31" s="79" t="s">
        <v>85</v>
      </c>
      <c r="L31" s="40">
        <f>323+5+6+35+5+12+5</f>
        <v>391</v>
      </c>
      <c r="M31" s="101">
        <v>0.11600000000000001</v>
      </c>
      <c r="N31" s="99">
        <f>L31*1000*M31/105</f>
        <v>431.96190476190475</v>
      </c>
      <c r="O31" s="100">
        <v>0.4</v>
      </c>
      <c r="P31" s="97">
        <f>N31/(1-O31)</f>
        <v>719.93650793650795</v>
      </c>
    </row>
    <row r="32" spans="1:230" s="97" customFormat="1" ht="15.75" customHeight="1">
      <c r="B32" s="102"/>
      <c r="C32" s="102"/>
      <c r="D32" s="108"/>
      <c r="E32" s="105" t="s">
        <v>83</v>
      </c>
      <c r="F32" s="17"/>
      <c r="H32" s="110"/>
      <c r="I32" s="96"/>
      <c r="J32" s="116"/>
      <c r="K32" s="79"/>
      <c r="M32" s="101"/>
      <c r="N32" s="99"/>
      <c r="O32" s="100"/>
    </row>
    <row r="33" spans="1:16" s="97" customFormat="1" ht="15.75" customHeight="1">
      <c r="B33" s="102"/>
      <c r="C33" s="102"/>
      <c r="D33" s="108"/>
      <c r="E33" s="107" t="s">
        <v>75</v>
      </c>
      <c r="H33" s="110"/>
      <c r="I33" s="96"/>
      <c r="J33" s="116"/>
      <c r="K33" s="79"/>
      <c r="M33" s="101"/>
      <c r="N33" s="99"/>
      <c r="O33" s="100"/>
    </row>
    <row r="34" spans="1:16" s="97" customFormat="1" ht="15.75" customHeight="1">
      <c r="B34" s="102"/>
      <c r="C34" s="102"/>
      <c r="D34" s="108"/>
      <c r="E34" s="107" t="s">
        <v>76</v>
      </c>
      <c r="H34" s="110"/>
      <c r="I34" s="96"/>
      <c r="J34" s="116"/>
      <c r="K34" s="79"/>
      <c r="M34" s="101"/>
      <c r="N34" s="99"/>
      <c r="O34" s="100"/>
    </row>
    <row r="35" spans="1:16" s="97" customFormat="1" ht="15.75" customHeight="1">
      <c r="B35" s="102"/>
      <c r="C35" s="102"/>
      <c r="D35" s="108"/>
      <c r="E35" s="107" t="s">
        <v>77</v>
      </c>
      <c r="H35" s="110"/>
      <c r="I35" s="96"/>
      <c r="J35" s="116"/>
      <c r="K35" s="79"/>
      <c r="M35" s="101"/>
      <c r="N35" s="99"/>
      <c r="O35" s="100"/>
    </row>
    <row r="36" spans="1:16" s="97" customFormat="1" ht="15.75" customHeight="1">
      <c r="B36" s="102"/>
      <c r="C36" s="102"/>
      <c r="D36" s="108"/>
      <c r="E36" s="107" t="s">
        <v>78</v>
      </c>
      <c r="H36" s="110"/>
      <c r="I36" s="96"/>
      <c r="J36" s="116"/>
      <c r="K36" s="79"/>
      <c r="M36" s="101"/>
      <c r="N36" s="99"/>
      <c r="O36" s="100"/>
    </row>
    <row r="37" spans="1:16" s="97" customFormat="1" ht="15.75" customHeight="1">
      <c r="B37" s="102"/>
      <c r="C37" s="102"/>
      <c r="D37" s="108"/>
      <c r="E37" s="107" t="s">
        <v>84</v>
      </c>
      <c r="H37" s="110"/>
      <c r="I37" s="96"/>
      <c r="J37" s="116"/>
      <c r="K37" s="79"/>
      <c r="M37" s="101"/>
      <c r="N37" s="99"/>
      <c r="O37" s="100"/>
    </row>
    <row r="38" spans="1:16" s="97" customFormat="1" ht="15.75" customHeight="1">
      <c r="B38" s="102"/>
      <c r="C38" s="102"/>
      <c r="D38" s="108" t="s">
        <v>79</v>
      </c>
      <c r="E38" s="107" t="s">
        <v>80</v>
      </c>
      <c r="G38" s="109">
        <v>1</v>
      </c>
      <c r="H38" s="110">
        <v>178</v>
      </c>
      <c r="I38" s="50"/>
      <c r="J38" s="116">
        <f>G38*H38</f>
        <v>178</v>
      </c>
      <c r="K38" s="79" t="s">
        <v>85</v>
      </c>
      <c r="L38" s="97">
        <f>77+5</f>
        <v>82</v>
      </c>
      <c r="M38" s="101">
        <v>0.11600000000000001</v>
      </c>
      <c r="N38" s="99">
        <f>L38*1000*M38/105</f>
        <v>90.590476190476195</v>
      </c>
      <c r="O38" s="100">
        <v>0.4</v>
      </c>
      <c r="P38" s="97">
        <f>N38/(1-O38)</f>
        <v>150.98412698412699</v>
      </c>
    </row>
    <row r="39" spans="1:16" s="97" customFormat="1" ht="15.75" customHeight="1">
      <c r="B39" s="102"/>
      <c r="C39" s="102"/>
      <c r="D39" s="108"/>
      <c r="E39" s="107" t="s">
        <v>81</v>
      </c>
      <c r="H39" s="96"/>
      <c r="I39" s="96"/>
      <c r="K39" s="96"/>
    </row>
    <row r="40" spans="1:16" s="97" customFormat="1" ht="15.75" customHeight="1">
      <c r="B40" s="96"/>
      <c r="C40" s="96"/>
      <c r="D40" s="104"/>
      <c r="E40" s="98"/>
      <c r="H40" s="96"/>
      <c r="I40" s="96"/>
      <c r="K40" s="96"/>
    </row>
    <row r="41" spans="1:16" ht="15.75" customHeight="1" thickBot="1">
      <c r="A41" s="17"/>
      <c r="B41" s="61"/>
      <c r="C41" s="62"/>
      <c r="D41" s="63"/>
      <c r="E41" s="64"/>
      <c r="F41" s="65"/>
      <c r="G41" s="95"/>
      <c r="H41" s="66"/>
      <c r="I41" s="67"/>
      <c r="J41" s="67"/>
      <c r="K41" s="80"/>
    </row>
    <row r="42" spans="1:16" ht="15.75" customHeight="1">
      <c r="A42" s="17"/>
      <c r="B42" s="11"/>
      <c r="C42" s="11"/>
      <c r="D42" s="12"/>
      <c r="E42" s="21"/>
      <c r="F42" s="11"/>
      <c r="G42" s="33" t="s">
        <v>26</v>
      </c>
      <c r="H42" s="51" t="s">
        <v>4</v>
      </c>
      <c r="I42" s="50"/>
      <c r="J42" s="50">
        <f>SUM(J21:J41)</f>
        <v>1926.5238095238096</v>
      </c>
      <c r="K42" s="60"/>
    </row>
    <row r="43" spans="1:16" ht="15.75" customHeight="1">
      <c r="A43" s="17"/>
      <c r="B43" s="11"/>
      <c r="C43" s="11"/>
      <c r="D43" s="12"/>
      <c r="E43" s="44"/>
      <c r="F43" s="42"/>
      <c r="G43" s="43" t="s">
        <v>19</v>
      </c>
      <c r="H43" s="52" t="s">
        <v>4</v>
      </c>
      <c r="I43" s="53"/>
      <c r="J43" s="53">
        <v>0</v>
      </c>
      <c r="K43" s="58"/>
    </row>
    <row r="44" spans="1:16" ht="15.75" customHeight="1">
      <c r="A44" s="17"/>
      <c r="B44" s="11"/>
      <c r="C44" s="11"/>
      <c r="D44" s="12"/>
      <c r="E44" s="45"/>
      <c r="F44" s="46"/>
      <c r="G44" s="57" t="s">
        <v>2</v>
      </c>
      <c r="H44" s="54" t="s">
        <v>4</v>
      </c>
      <c r="I44" s="55"/>
      <c r="J44" s="55">
        <v>0</v>
      </c>
      <c r="K44" s="59"/>
    </row>
    <row r="45" spans="1:16" ht="15.75" customHeight="1" thickBot="1">
      <c r="A45" s="17"/>
      <c r="B45" s="62"/>
      <c r="C45" s="62"/>
      <c r="D45" s="61"/>
      <c r="E45" s="70"/>
      <c r="F45" s="71"/>
      <c r="G45" s="72" t="s">
        <v>20</v>
      </c>
      <c r="H45" s="73" t="s">
        <v>4</v>
      </c>
      <c r="I45" s="74"/>
      <c r="J45" s="74"/>
      <c r="K45" s="75"/>
    </row>
    <row r="46" spans="1:16" ht="15.75" customHeight="1">
      <c r="A46" s="17"/>
      <c r="B46" s="11"/>
      <c r="C46" s="11"/>
      <c r="D46" s="12"/>
      <c r="E46" s="21"/>
      <c r="F46" s="11"/>
      <c r="G46" s="31" t="s">
        <v>33</v>
      </c>
      <c r="H46" s="51" t="s">
        <v>4</v>
      </c>
      <c r="I46" s="50"/>
      <c r="J46" s="50">
        <f>SUM(J42:J45)</f>
        <v>1926.5238095238096</v>
      </c>
      <c r="K46" s="60"/>
    </row>
    <row r="47" spans="1:16" ht="15.75" customHeight="1" thickBot="1">
      <c r="A47" s="17"/>
      <c r="B47" s="62"/>
      <c r="C47" s="62"/>
      <c r="D47" s="61"/>
      <c r="E47" s="64"/>
      <c r="F47" s="62"/>
      <c r="G47" s="68" t="s">
        <v>32</v>
      </c>
      <c r="H47" s="66" t="s">
        <v>4</v>
      </c>
      <c r="I47" s="67"/>
      <c r="J47" s="67"/>
      <c r="K47" s="69"/>
    </row>
    <row r="48" spans="1:16" ht="15.75" customHeight="1">
      <c r="A48" s="17"/>
      <c r="B48" s="11"/>
      <c r="C48" s="11"/>
      <c r="D48" s="12"/>
      <c r="E48" s="17"/>
      <c r="F48" s="11"/>
      <c r="G48" s="56" t="s">
        <v>26</v>
      </c>
      <c r="H48" s="51" t="s">
        <v>4</v>
      </c>
      <c r="I48" s="50"/>
      <c r="J48" s="51">
        <f>SUM(J46:J47)</f>
        <v>1926.5238095238096</v>
      </c>
      <c r="K48" s="60"/>
    </row>
    <row r="49" spans="1:230" ht="15.75" customHeight="1">
      <c r="A49" s="17"/>
      <c r="B49" s="11"/>
      <c r="C49" s="11"/>
      <c r="D49" s="12"/>
      <c r="E49" s="17"/>
      <c r="F49" s="11"/>
      <c r="G49" s="56"/>
      <c r="H49" s="51"/>
      <c r="I49" s="50"/>
      <c r="J49" s="51"/>
      <c r="K49" s="60"/>
    </row>
    <row r="50" spans="1:230" s="17" customFormat="1" ht="15.75" customHeight="1">
      <c r="B50" s="27" t="s">
        <v>42</v>
      </c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1:230" s="17" customFormat="1" ht="15.75" customHeight="1">
      <c r="B51" s="18" t="s">
        <v>7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1:230" s="17" customFormat="1" ht="15.75" customHeight="1">
      <c r="B52" s="18" t="s">
        <v>44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1:230" s="17" customFormat="1" ht="15.75" customHeight="1">
      <c r="B53" s="18" t="s">
        <v>31</v>
      </c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1:230" s="17" customFormat="1" ht="15.75" customHeight="1">
      <c r="B54" s="18" t="s">
        <v>64</v>
      </c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1:230" s="17" customFormat="1" ht="15.75" customHeight="1">
      <c r="B55" s="87" t="s">
        <v>61</v>
      </c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1:230" s="17" customFormat="1" ht="15.75" customHeight="1">
      <c r="B56" s="87" t="s">
        <v>62</v>
      </c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1:230" s="17" customFormat="1" ht="15.75" customHeight="1">
      <c r="B57" s="87" t="s">
        <v>63</v>
      </c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1:230" s="17" customFormat="1" ht="15.75" customHeight="1">
      <c r="B58" s="11"/>
      <c r="C58" s="11"/>
      <c r="D58" s="18"/>
      <c r="E58" s="11"/>
      <c r="F58" s="11"/>
      <c r="G58" s="13"/>
      <c r="H58" s="19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1:230" s="17" customFormat="1" ht="15.75" customHeight="1">
      <c r="C59" s="11"/>
      <c r="D59" s="76" t="s">
        <v>34</v>
      </c>
      <c r="E59" s="11"/>
      <c r="F59" s="11"/>
      <c r="G59" s="13"/>
      <c r="H59" s="14"/>
      <c r="I59" s="11"/>
      <c r="J59" s="78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1:230" s="17" customFormat="1" ht="15.75" customHeight="1">
      <c r="B60" s="11"/>
      <c r="C60" s="11"/>
      <c r="D60" s="56" t="s">
        <v>35</v>
      </c>
      <c r="E60" s="18" t="s">
        <v>54</v>
      </c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1:230" s="17" customFormat="1" ht="15.75" customHeight="1">
      <c r="B61" s="11"/>
      <c r="C61" s="11"/>
      <c r="D61" s="56"/>
      <c r="E61" s="18" t="s">
        <v>55</v>
      </c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1:230" s="17" customFormat="1" ht="15.75" customHeight="1">
      <c r="D62" s="26" t="s">
        <v>36</v>
      </c>
      <c r="E62" s="91" t="s">
        <v>53</v>
      </c>
      <c r="K62" s="21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1:230" s="17" customFormat="1" ht="15.75" customHeight="1">
      <c r="D63" s="26" t="s">
        <v>37</v>
      </c>
      <c r="E63" s="17" t="s">
        <v>5</v>
      </c>
      <c r="K63" s="21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1:230" s="17" customFormat="1" ht="15.75" customHeight="1">
      <c r="D64" s="26" t="s">
        <v>38</v>
      </c>
      <c r="E64" s="22" t="s">
        <v>21</v>
      </c>
      <c r="K64" s="21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D65" s="26" t="s">
        <v>39</v>
      </c>
      <c r="E65" s="23" t="s">
        <v>48</v>
      </c>
      <c r="K65" s="21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D66" s="26" t="s">
        <v>40</v>
      </c>
      <c r="E66" s="17" t="s">
        <v>49</v>
      </c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/>
      <c r="C67" s="11"/>
      <c r="D67" s="12" t="s">
        <v>41</v>
      </c>
      <c r="E67" s="11" t="s">
        <v>22</v>
      </c>
      <c r="F67" s="11"/>
      <c r="G67" s="13"/>
      <c r="H67" s="14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 t="s">
        <v>43</v>
      </c>
      <c r="C69" s="11"/>
      <c r="D69" s="12"/>
      <c r="E69" s="11"/>
      <c r="F69" s="11"/>
      <c r="G69" s="13"/>
      <c r="H69" s="14"/>
      <c r="I69" s="11"/>
      <c r="J69" s="15"/>
      <c r="K69" s="16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B72" s="8"/>
      <c r="C72" s="8"/>
      <c r="D72" s="11"/>
      <c r="E72" s="11"/>
      <c r="F72" s="11"/>
      <c r="G72" s="24"/>
      <c r="H72" s="11"/>
      <c r="I72" s="11"/>
      <c r="J72" s="24"/>
      <c r="K72" s="25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s="17" customFormat="1" ht="15.75" customHeight="1">
      <c r="B73" s="11" t="s">
        <v>59</v>
      </c>
      <c r="C73" s="11"/>
      <c r="D73" s="11"/>
      <c r="E73" s="11"/>
      <c r="F73" s="11"/>
      <c r="G73" s="24"/>
      <c r="H73" s="11"/>
      <c r="I73" s="11"/>
      <c r="J73" s="24"/>
      <c r="K73" s="24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2:230" s="17" customFormat="1" ht="15.75" customHeight="1">
      <c r="B74" s="11" t="s">
        <v>58</v>
      </c>
      <c r="C74" s="8"/>
      <c r="D74" s="11"/>
      <c r="E74" s="11"/>
      <c r="F74" s="11"/>
      <c r="G74" s="24"/>
      <c r="H74" s="11"/>
      <c r="I74" s="11"/>
      <c r="J74" s="24"/>
      <c r="K74" s="24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  <c r="GG74" s="40"/>
      <c r="GH74" s="40"/>
      <c r="GI74" s="40"/>
      <c r="GJ74" s="40"/>
      <c r="GK74" s="40"/>
      <c r="GL74" s="40"/>
      <c r="GM74" s="40"/>
      <c r="GN74" s="40"/>
      <c r="GO74" s="40"/>
      <c r="GP74" s="40"/>
      <c r="GQ74" s="40"/>
      <c r="GR74" s="40"/>
      <c r="GS74" s="40"/>
      <c r="GT74" s="40"/>
      <c r="GU74" s="40"/>
      <c r="GV74" s="40"/>
      <c r="GW74" s="40"/>
      <c r="GX74" s="40"/>
      <c r="GY74" s="40"/>
      <c r="GZ74" s="40"/>
      <c r="HA74" s="40"/>
      <c r="HB74" s="40"/>
      <c r="HC74" s="40"/>
      <c r="HD74" s="40"/>
      <c r="HE74" s="40"/>
      <c r="HF74" s="40"/>
      <c r="HG74" s="40"/>
      <c r="HH74" s="40"/>
      <c r="HI74" s="40"/>
      <c r="HJ74" s="40"/>
      <c r="HK74" s="40"/>
      <c r="HL74" s="40"/>
      <c r="HM74" s="40"/>
      <c r="HN74" s="40"/>
      <c r="HO74" s="40"/>
      <c r="HP74" s="40"/>
      <c r="HQ74" s="40"/>
      <c r="HR74" s="40"/>
      <c r="HS74" s="40"/>
      <c r="HT74" s="40"/>
      <c r="HU74" s="40"/>
      <c r="HV74" s="40"/>
    </row>
    <row r="75" spans="2:23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30" ht="15.75" customHeight="1">
      <c r="B76" s="8"/>
      <c r="C76" s="8"/>
      <c r="D76" s="5"/>
      <c r="E76" s="6"/>
      <c r="F76" s="6"/>
      <c r="G76" s="7"/>
      <c r="H76" s="6"/>
      <c r="I76" s="6"/>
      <c r="J76" s="7"/>
      <c r="K76" s="7"/>
    </row>
    <row r="77" spans="2:23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3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3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3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2"/>
      <c r="H81" s="2"/>
      <c r="I81" s="2"/>
      <c r="J81" s="2"/>
      <c r="K81" s="2"/>
    </row>
  </sheetData>
  <mergeCells count="2">
    <mergeCell ref="A4:K4"/>
    <mergeCell ref="A5:K5"/>
  </mergeCells>
  <phoneticPr fontId="0"/>
  <hyperlinks>
    <hyperlink ref="J15" r:id="rId1"/>
    <hyperlink ref="J16" r:id="rId2"/>
    <hyperlink ref="D13" r:id="rId3" display="mailto:thomas.kux@de.atlascopco.com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2011-11-29T12:59:29Z</cp:lastPrinted>
  <dcterms:created xsi:type="dcterms:W3CDTF">2000-06-29T05:08:18Z</dcterms:created>
  <dcterms:modified xsi:type="dcterms:W3CDTF">2011-11-29T13:00:11Z</dcterms:modified>
</cp:coreProperties>
</file>