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H23" i="1" s="1"/>
  <c r="J23" i="1" l="1"/>
  <c r="J40" i="1" s="1"/>
  <c r="J44" i="1" s="1"/>
  <c r="J45" i="1" l="1"/>
  <c r="J46" i="1" s="1"/>
</calcChain>
</file>

<file path=xl/sharedStrings.xml><?xml version="1.0" encoding="utf-8"?>
<sst xmlns="http://schemas.openxmlformats.org/spreadsheetml/2006/main" count="96" uniqueCount="82">
  <si>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</si>
  <si>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</si>
  <si>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</si>
  <si>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</si>
  <si>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</si>
  <si>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</si>
  <si>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</si>
  <si>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</si>
  <si>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</si>
  <si>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</si>
  <si>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</si>
  <si>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</si>
  <si>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</si>
  <si>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</si>
  <si>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</si>
  <si>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</si>
  <si>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</si>
  <si>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</si>
  <si>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</si>
  <si>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</si>
  <si>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</si>
  <si>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</si>
  <si>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</si>
  <si>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</si>
  <si>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</si>
  <si>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</si>
  <si>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</si>
  <si>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</si>
  <si>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</si>
  <si>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</si>
  <si>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</si>
  <si>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</si>
  <si>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</si>
  <si>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</si>
  <si>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</si>
  <si>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</si>
  <si>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</si>
  <si>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</si>
  <si>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</si>
  <si>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</si>
  <si>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</si>
  <si>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</si>
  <si>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</si>
  <si>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</si>
  <si>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</si>
  <si>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</si>
  <si>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</si>
  <si>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</si>
  <si>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</si>
  <si>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</si>
  <si>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</si>
  <si>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</si>
  <si>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</si>
  <si>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</si>
  <si>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Yokogawa France </t>
  </si>
  <si>
    <t>Tube de Pitot type SDF</t>
  </si>
  <si>
    <t>Matière fixation conduite : acier carbone</t>
  </si>
  <si>
    <t>Montage: Horizontal (à confirmer)</t>
  </si>
  <si>
    <t>6 à 8</t>
  </si>
  <si>
    <t>Ex Work Mönchengladbach Allemagne</t>
  </si>
  <si>
    <t>Calcul DP : voir feuille jointe</t>
  </si>
  <si>
    <t>17, rue Paul Dautier BP 267</t>
  </si>
  <si>
    <t>78147 Vélizy Villacoublay - France</t>
  </si>
  <si>
    <t xml:space="preserve"> http://www.yokogawa.com/fr </t>
  </si>
  <si>
    <t>Montage conduite : Manchon à souder avec raccord à bague coupante</t>
  </si>
  <si>
    <t>Matière Pitot : 1.4571</t>
  </si>
  <si>
    <t>Pascal BOULAY</t>
  </si>
  <si>
    <t xml:space="preserve">Phone : +33 (0)1 39 26 10 00 - Direct line : +33 (0)1 39 26 11 21 </t>
  </si>
  <si>
    <t xml:space="preserve"> pascal.boulay@fr.yokogawa.com</t>
  </si>
  <si>
    <t>Fax : +33 (0)1 39 26 10 65</t>
  </si>
  <si>
    <t>20330121 - KI</t>
  </si>
  <si>
    <t>A2013RH083</t>
  </si>
  <si>
    <t>AN130109</t>
  </si>
  <si>
    <t>D1302RH023</t>
  </si>
  <si>
    <t>Marina zinner 13/02/13</t>
  </si>
  <si>
    <t>Conduite : DN600</t>
  </si>
  <si>
    <t>Diamètre interne:592,4mm</t>
  </si>
  <si>
    <t xml:space="preserve">Epaisseur : 8,8 mm </t>
  </si>
  <si>
    <t>Avec support de butée</t>
  </si>
  <si>
    <t>SDF-M-22-DN600-S-C-SC-PN40-FPK-DE0-H</t>
  </si>
  <si>
    <t>Connexion transmetteur : bride plate 1.4571 pour montage manifold à 90°C</t>
  </si>
  <si>
    <t>avec Manifold 3 voies 1.4401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</si>
</sst>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2" fillId="0" borderId="0" xfId="1" applyAlignment="1" applyProtection="1"/>
    <xf numFmtId="0" fontId="9" fillId="0" borderId="0" xfId="3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yokogawa.com/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blocked::mailto:pascal.boulay@fr.yokogaw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zoomScaleNormal="100" workbookViewId="0">
      <selection activeCell="E29" sqref="E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18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53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17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41319</v>
      </c>
      <c r="K8" s="21"/>
      <c r="M8" s="89"/>
    </row>
    <row r="9" spans="1:250" ht="15.75" customHeight="1">
      <c r="A9" s="17"/>
      <c r="B9" s="21"/>
      <c r="C9" s="21"/>
      <c r="D9" s="96" t="s">
        <v>61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62</v>
      </c>
      <c r="E10" s="8"/>
      <c r="F10" s="21"/>
      <c r="G10" s="30"/>
      <c r="H10" s="17"/>
      <c r="J10" s="17"/>
      <c r="K10" s="21"/>
      <c r="L10" s="17" t="s">
        <v>72</v>
      </c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 t="s">
        <v>70</v>
      </c>
      <c r="K11" s="32"/>
      <c r="L11" s="17" t="s">
        <v>73</v>
      </c>
      <c r="M11" s="89"/>
    </row>
    <row r="12" spans="1:250" ht="15.75" customHeight="1">
      <c r="A12" s="17"/>
      <c r="B12" s="78" t="s">
        <v>5</v>
      </c>
      <c r="C12" s="21"/>
      <c r="D12" s="96" t="s">
        <v>66</v>
      </c>
      <c r="E12" s="8"/>
      <c r="F12" s="21"/>
      <c r="G12" s="17"/>
      <c r="H12" s="20" t="s">
        <v>27</v>
      </c>
      <c r="I12" s="20"/>
      <c r="J12" s="31" t="s">
        <v>71</v>
      </c>
      <c r="K12" s="21"/>
      <c r="L12" s="17" t="s">
        <v>74</v>
      </c>
      <c r="M12" s="89"/>
    </row>
    <row r="13" spans="1:250" ht="15.75" customHeight="1">
      <c r="A13" s="17"/>
      <c r="B13" s="78" t="s">
        <v>8</v>
      </c>
      <c r="C13" s="21"/>
      <c r="D13" s="96" t="s">
        <v>67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9" t="s">
        <v>68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63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9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79</v>
      </c>
      <c r="E23" s="96"/>
      <c r="F23" s="96"/>
      <c r="G23" s="97">
        <v>1</v>
      </c>
      <c r="H23" s="48">
        <f>ROUND(P23,0)</f>
        <v>1670</v>
      </c>
      <c r="I23" s="47"/>
      <c r="J23" s="47">
        <f>G23*H23</f>
        <v>1670</v>
      </c>
      <c r="K23" s="76" t="s">
        <v>58</v>
      </c>
      <c r="L23" s="17">
        <v>2087</v>
      </c>
      <c r="M23" s="84">
        <v>0.4</v>
      </c>
      <c r="N23" s="17">
        <f>L23*(1-M23)</f>
        <v>1252.2</v>
      </c>
      <c r="O23" s="98">
        <v>0.25</v>
      </c>
      <c r="P23" s="95">
        <f>N23/(1-O23)</f>
        <v>1669.6000000000001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55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65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56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78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57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17" t="s">
        <v>80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81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60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100"/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ht="15.75" customHeight="1" thickBot="1">
      <c r="A39" s="17"/>
      <c r="B39" s="58"/>
      <c r="C39" s="59"/>
      <c r="D39" s="60"/>
      <c r="E39" s="61"/>
      <c r="F39" s="62"/>
      <c r="G39" s="62"/>
      <c r="H39" s="63"/>
      <c r="I39" s="64"/>
      <c r="J39" s="64"/>
      <c r="K39" s="77"/>
    </row>
    <row r="40" spans="1:250" ht="15.75" customHeight="1">
      <c r="A40" s="17"/>
      <c r="B40" s="11"/>
      <c r="C40" s="11"/>
      <c r="D40" s="12"/>
      <c r="E40" s="21"/>
      <c r="F40" s="11"/>
      <c r="G40" s="30" t="s">
        <v>4</v>
      </c>
      <c r="H40" s="48" t="s">
        <v>3</v>
      </c>
      <c r="I40" s="47"/>
      <c r="J40" s="47">
        <f>SUM(J22:J39)</f>
        <v>1670</v>
      </c>
      <c r="K40" s="57"/>
    </row>
    <row r="41" spans="1:250" ht="15.75" customHeight="1">
      <c r="A41" s="17"/>
      <c r="B41" s="11"/>
      <c r="C41" s="11"/>
      <c r="D41" s="12"/>
      <c r="E41" s="41"/>
      <c r="F41" s="39"/>
      <c r="G41" s="40" t="s">
        <v>31</v>
      </c>
      <c r="H41" s="49" t="s">
        <v>3</v>
      </c>
      <c r="I41" s="50"/>
      <c r="J41" s="50">
        <v>0</v>
      </c>
      <c r="K41" s="55"/>
    </row>
    <row r="42" spans="1:250" ht="15.75" customHeight="1">
      <c r="A42" s="17"/>
      <c r="B42" s="11"/>
      <c r="C42" s="11"/>
      <c r="D42" s="12"/>
      <c r="E42" s="42"/>
      <c r="F42" s="43"/>
      <c r="G42" s="54" t="s">
        <v>35</v>
      </c>
      <c r="H42" s="51" t="s">
        <v>3</v>
      </c>
      <c r="I42" s="52"/>
      <c r="J42" s="52">
        <v>0</v>
      </c>
      <c r="K42" s="56"/>
    </row>
    <row r="43" spans="1:250" ht="15.75" customHeight="1" thickBot="1">
      <c r="A43" s="17"/>
      <c r="B43" s="59"/>
      <c r="C43" s="59"/>
      <c r="D43" s="58"/>
      <c r="E43" s="67"/>
      <c r="F43" s="68"/>
      <c r="G43" s="69" t="s">
        <v>32</v>
      </c>
      <c r="H43" s="70" t="s">
        <v>3</v>
      </c>
      <c r="I43" s="71"/>
      <c r="J43" s="71"/>
      <c r="K43" s="72"/>
    </row>
    <row r="44" spans="1:250" ht="15.75" customHeight="1">
      <c r="A44" s="17"/>
      <c r="B44" s="11"/>
      <c r="C44" s="11"/>
      <c r="D44" s="12"/>
      <c r="E44" s="21"/>
      <c r="F44" s="11"/>
      <c r="G44" s="29" t="s">
        <v>33</v>
      </c>
      <c r="H44" s="48" t="s">
        <v>3</v>
      </c>
      <c r="I44" s="47"/>
      <c r="J44" s="47">
        <f>SUM(J40:J43)</f>
        <v>1670</v>
      </c>
      <c r="K44" s="57"/>
    </row>
    <row r="45" spans="1:250" ht="15.75" customHeight="1" thickBot="1">
      <c r="A45" s="17"/>
      <c r="B45" s="59"/>
      <c r="C45" s="59"/>
      <c r="D45" s="58"/>
      <c r="E45" s="61"/>
      <c r="F45" s="59"/>
      <c r="G45" s="65" t="s">
        <v>34</v>
      </c>
      <c r="H45" s="63" t="s">
        <v>3</v>
      </c>
      <c r="I45" s="64"/>
      <c r="J45" s="64">
        <f>0.196*J44</f>
        <v>327.32</v>
      </c>
      <c r="K45" s="66"/>
    </row>
    <row r="46" spans="1:250" ht="15.75" customHeight="1">
      <c r="A46" s="17"/>
      <c r="B46" s="11"/>
      <c r="C46" s="11"/>
      <c r="D46" s="12"/>
      <c r="E46" s="17"/>
      <c r="F46" s="11"/>
      <c r="G46" s="53" t="s">
        <v>4</v>
      </c>
      <c r="H46" s="48" t="s">
        <v>3</v>
      </c>
      <c r="I46" s="47"/>
      <c r="J46" s="48">
        <f>SUM(J44:J45)</f>
        <v>1997.32</v>
      </c>
      <c r="K46" s="57"/>
    </row>
    <row r="47" spans="1:250" ht="15.75" customHeight="1">
      <c r="A47" s="17"/>
      <c r="B47" s="11"/>
      <c r="C47" s="11"/>
      <c r="D47" s="12"/>
      <c r="E47" s="17"/>
      <c r="F47" s="11"/>
      <c r="G47" s="53"/>
      <c r="H47" s="48"/>
      <c r="I47" s="47"/>
      <c r="J47" s="48"/>
      <c r="K47" s="57"/>
    </row>
    <row r="48" spans="1:250" s="17" customFormat="1" ht="15.75" customHeight="1">
      <c r="B48" s="26" t="s">
        <v>51</v>
      </c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 t="s">
        <v>36</v>
      </c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2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73" t="s">
        <v>37</v>
      </c>
      <c r="E53" s="11"/>
      <c r="F53" s="11"/>
      <c r="G53" s="13"/>
      <c r="H53" s="14"/>
      <c r="I53" s="11"/>
      <c r="J53" s="7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38</v>
      </c>
      <c r="E54" s="18" t="s">
        <v>59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45</v>
      </c>
      <c r="E55" s="87" t="s">
        <v>49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46</v>
      </c>
      <c r="E56" s="17" t="s">
        <v>39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50</v>
      </c>
      <c r="E57" s="22" t="s">
        <v>40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47</v>
      </c>
      <c r="E58" s="17" t="s">
        <v>41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48</v>
      </c>
      <c r="E59" s="11" t="s">
        <v>42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14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44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tooltip="blocked::http://www.yokogawa.com/fr_x000a_http://www.yokogawa.com/fr_x000a_blocked::http://www.yokogawa.com/fr_x000a_http://www.yokogawa.com/fr_x000a_blocked::http://www.yokogawa.com/fr_x000a_http://www.yokogawa.com/fr" display="http://www.yokogawa.com/fr"/>
    <hyperlink ref="D15" r:id="rId4" tooltip="mailto:pascal.boulay@fr.yokogawa.com" display="blocked::mailto:pascal.boulay@fr.yokogawa.com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2013-02-14T12:43:31Z</dcterms:modified>
</cp:coreProperties>
</file>