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H23" i="1" s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<sst xmlns="http://schemas.openxmlformats.org/spreadsheetml/2006/main" count="97" uniqueCount="83">
  <si>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</si>
  <si>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</si>
  <si>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</si>
  <si>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</si>
  <si>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</si>
  <si>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</si>
  <si>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</si>
  <si>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</si>
  <si>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</si>
  <si>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</si>
  <si>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</si>
  <si>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</si>
  <si>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</si>
  <si>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</si>
  <si>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</si>
  <si>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</si>
  <si>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</si>
  <si>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</si>
  <si>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</si>
  <si>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</si>
  <si>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</si>
  <si>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</si>
  <si>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</si>
  <si>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</si>
  <si>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</si>
  <si>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</si>
  <si>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</si>
  <si>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</si>
  <si>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</si>
  <si>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</si>
  <si>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</si>
  <si>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</si>
  <si>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</si>
  <si>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</si>
  <si>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</si>
  <si>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</si>
  <si>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</si>
  <si>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</si>
  <si>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</si>
  <si>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</si>
  <si>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</si>
  <si>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</si>
  <si>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</si>
  <si>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</si>
  <si>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</si>
  <si>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</si>
  <si>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</si>
  <si>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</si>
  <si>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</si>
  <si>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</si>
  <si>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</si>
  <si>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</si>
  <si>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</si>
  <si>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</si>
  <si>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Yokogawa France </t>
  </si>
  <si>
    <t>Tube de Pitot type SDF</t>
  </si>
  <si>
    <t>Matière fixation conduite : acier carbone</t>
  </si>
  <si>
    <t>Montage: Horizontal (à confirmer)</t>
  </si>
  <si>
    <t>6 à 8</t>
  </si>
  <si>
    <t>Ex Work Mönchengladbach Allemagne</t>
  </si>
  <si>
    <t>Georg on 05/02/13</t>
  </si>
  <si>
    <t>Calcul DP : voir feuille jointe</t>
  </si>
  <si>
    <t>Frédéric GERBER</t>
  </si>
  <si>
    <t>17, rue Paul Dautier BP 267</t>
  </si>
  <si>
    <t>78147 Vélizy Villacoublay - France</t>
  </si>
  <si>
    <t>E-mail: frederic.gerber@fr.yokogawa.com</t>
  </si>
  <si>
    <t xml:space="preserve">Téléphone : 01 39 26 10 00 - Ligne directe : +33 4 73 55 20 12 - </t>
  </si>
  <si>
    <t>Mobile : 06 85 54 17 88</t>
  </si>
  <si>
    <t xml:space="preserve"> http://www.yokogawa.com/fr </t>
  </si>
  <si>
    <t>A2013RH066</t>
  </si>
  <si>
    <t>AN130091</t>
  </si>
  <si>
    <t>D1302RH020</t>
  </si>
  <si>
    <t>SDF-M-22-DN500-S-C-0-PN40-N2-KE-VE-0-H</t>
  </si>
  <si>
    <t>Montage conduite : Manchon à souder avec raccord à bague coupante</t>
  </si>
  <si>
    <t>Conduite : DN500</t>
  </si>
  <si>
    <t>Diamètre interne:500mm</t>
  </si>
  <si>
    <t>Epaisseur : 5 mm (à confirmer)</t>
  </si>
  <si>
    <t>Avec longueur d'isolation max 70 mm</t>
  </si>
  <si>
    <t>Matière Pitot : 1.4571</t>
  </si>
  <si>
    <t>Sans support de butée</t>
  </si>
  <si>
    <t>Mamelon, filetage ½ NPT-14</t>
  </si>
  <si>
    <t>Robinets à boisseau sphérique PN40, 1.4401, max. 200 ° C</t>
  </si>
  <si>
    <t>1 paire de raccords à vis pour le raccordement tuyau de 12 mm,
1,4571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</si>
</sst>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1" applyAlignment="1" applyProtection="1"/>
    <xf numFmtId="0" fontId="9" fillId="0" borderId="0" xfId="3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ederic.gerber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J27" sqref="J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41310</v>
      </c>
      <c r="K8" s="21"/>
      <c r="M8" s="89"/>
    </row>
    <row r="9" spans="1:250" ht="15.75" customHeight="1">
      <c r="A9" s="17"/>
      <c r="B9" s="21"/>
      <c r="C9" s="21"/>
      <c r="D9" s="96" t="s">
        <v>63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64</v>
      </c>
      <c r="E10" s="8"/>
      <c r="F10" s="21"/>
      <c r="G10" s="30"/>
      <c r="H10" s="17"/>
      <c r="J10" s="17"/>
      <c r="K10" s="21"/>
      <c r="L10" s="17" t="s">
        <v>70</v>
      </c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L11" s="17" t="s">
        <v>71</v>
      </c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27</v>
      </c>
      <c r="I12" s="20"/>
      <c r="J12" s="31" t="s">
        <v>69</v>
      </c>
      <c r="K12" s="21"/>
      <c r="L12" s="17" t="s">
        <v>60</v>
      </c>
      <c r="M12" s="89"/>
    </row>
    <row r="13" spans="1:250" ht="15.75" customHeight="1">
      <c r="A13" s="17"/>
      <c r="B13" s="78" t="s">
        <v>8</v>
      </c>
      <c r="C13" s="21"/>
      <c r="D13" s="96" t="s">
        <v>66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65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68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102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72</v>
      </c>
      <c r="E23" s="96"/>
      <c r="F23" s="96"/>
      <c r="G23" s="97">
        <v>1</v>
      </c>
      <c r="H23" s="48">
        <f>ROUND(P23,0)</f>
        <v>1110</v>
      </c>
      <c r="I23" s="47"/>
      <c r="J23" s="47">
        <f>G23*H23</f>
        <v>1110</v>
      </c>
      <c r="K23" s="76" t="s">
        <v>58</v>
      </c>
      <c r="L23" s="17">
        <v>1388</v>
      </c>
      <c r="M23" s="84">
        <v>0.4</v>
      </c>
      <c r="N23" s="17">
        <f>L23*(1-M23)</f>
        <v>832.8</v>
      </c>
      <c r="O23" s="98">
        <v>0.25</v>
      </c>
      <c r="P23" s="95">
        <f>N23/(1-O23)</f>
        <v>1110.3999999999999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56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79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57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80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81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103" t="s">
        <v>82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61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1110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31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35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32</v>
      </c>
      <c r="H43" s="70" t="s">
        <v>3</v>
      </c>
      <c r="I43" s="71"/>
      <c r="J43" s="71"/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33</v>
      </c>
      <c r="H44" s="48" t="s">
        <v>3</v>
      </c>
      <c r="I44" s="47"/>
      <c r="J44" s="47">
        <f>SUM(J40:J43)</f>
        <v>1110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34</v>
      </c>
      <c r="H45" s="63" t="s">
        <v>3</v>
      </c>
      <c r="I45" s="64"/>
      <c r="J45" s="64">
        <f>0.196*J44</f>
        <v>217.56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1327.56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51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36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37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38</v>
      </c>
      <c r="E54" s="18" t="s">
        <v>59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45</v>
      </c>
      <c r="E55" s="87" t="s">
        <v>49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46</v>
      </c>
      <c r="E56" s="17" t="s">
        <v>39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50</v>
      </c>
      <c r="E57" s="22" t="s">
        <v>40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47</v>
      </c>
      <c r="E58" s="17" t="s">
        <v>41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48</v>
      </c>
      <c r="E59" s="11" t="s">
        <v>42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14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44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blocked::mailto:frederic.gerber@fr.yokogawa.com_x000a_mailto:frederic.gerber@fr.yokogawa.com_x000a_blocked::mailto:frederic.gerber@fr.yokogawa.com_x000a_mailto:frederic.gerber@fr.yokogawa.com" display="mailto:frederic.gerber@fr.yokogawa.com"/>
    <hyperlink ref="D16" r:id="rId4" tooltip="blocked::http://www.yokogawa.com/fr_x000a_http://www.yokogawa.com/fr_x000a_blocked::http://www.yokogawa.com/fr_x000a_http://www.yokogawa.com/fr_x000a_blocked::http://www.yokogawa.com/fr_x000a_http://www.yokogawa.com/fr" display="http://www.yokogawa.com/fr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2013-02-05T13:02:22Z</dcterms:modified>
</cp:coreProperties>
</file>