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O45" i="1" l="1"/>
  <c r="N36" i="1"/>
  <c r="P36" i="1" s="1"/>
  <c r="H36" i="1" s="1"/>
  <c r="J36" i="1" s="1"/>
  <c r="N23" i="1" l="1"/>
  <c r="P23" i="1" s="1"/>
  <c r="H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<sst xmlns="http://schemas.openxmlformats.org/spreadsheetml/2006/main" count="103" uniqueCount="88">
  <si>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</si>
  <si>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</si>
  <si>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</si>
  <si>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</si>
  <si>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</si>
  <si>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</si>
  <si>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</si>
  <si>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</si>
  <si>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</si>
  <si>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</si>
  <si>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</si>
  <si>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</si>
  <si>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</si>
  <si>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</si>
  <si>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</si>
  <si>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</si>
  <si>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</si>
  <si>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</si>
  <si>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</si>
  <si>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</si>
  <si>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</si>
  <si>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</si>
  <si>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</si>
  <si>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</si>
  <si>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</si>
  <si>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</si>
  <si>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</si>
  <si>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</si>
  <si>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</si>
  <si>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</si>
  <si>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</si>
  <si>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</si>
  <si>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</si>
  <si>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</si>
  <si>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</si>
  <si>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</si>
  <si>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</si>
  <si>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</si>
  <si>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</si>
  <si>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</si>
  <si>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</si>
  <si>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</si>
  <si>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</si>
  <si>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</si>
  <si>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</si>
  <si>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</si>
  <si>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</si>
  <si>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</si>
  <si>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</si>
  <si>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</si>
  <si>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</si>
  <si>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</si>
  <si>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</si>
  <si>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</si>
  <si>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</si>
  <si>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A2013RH063</t>
  </si>
  <si>
    <t>TCI</t>
  </si>
  <si>
    <t>CIR SETE (Sud-Roulements)</t>
  </si>
  <si>
    <t>Z.I. des Eaux Blanches</t>
  </si>
  <si>
    <t>34200 Sète</t>
  </si>
  <si>
    <t>Tél : 04 67 80 00 70</t>
  </si>
  <si>
    <t>Raymond EL MEDIONI &lt;r.medioni@cir.fr&gt;</t>
  </si>
  <si>
    <t>Maren 05/02/13</t>
  </si>
  <si>
    <t>2013-3751</t>
  </si>
  <si>
    <t>D1302RH017</t>
  </si>
  <si>
    <t>7ME5801-1BC31-2DA1/Y01</t>
  </si>
  <si>
    <t>Débitmètre à flotteur type Trogflux</t>
  </si>
  <si>
    <t>Joints: Buna N</t>
  </si>
  <si>
    <t>Flotteur: PVC chargé magnétique</t>
  </si>
  <si>
    <t>Gamme : 17,5 à 175 l/h</t>
  </si>
  <si>
    <t xml:space="preserve">Fluide: eau et soude </t>
  </si>
  <si>
    <t>Densité: 0,9982Kg/l</t>
  </si>
  <si>
    <t>Viscosité: 1,0020mpas</t>
  </si>
  <si>
    <t>Temperature: 20°C</t>
  </si>
  <si>
    <t>Gamme client : 15 à 150 l/h</t>
  </si>
  <si>
    <t>Sans contact</t>
  </si>
  <si>
    <t>7ME5801-1CD21-2DC1/Y01</t>
  </si>
  <si>
    <t>dito</t>
  </si>
  <si>
    <t>Tube : trogamid type C315</t>
  </si>
  <si>
    <t>Tube : type D650</t>
  </si>
  <si>
    <t>Flotteur : Inox 1.4571 magnétique</t>
  </si>
  <si>
    <t>Connexion: PVC G1/2'' femelle</t>
  </si>
  <si>
    <t>Gamme : 60-600 l/h</t>
  </si>
  <si>
    <t xml:space="preserve">Gamme client : 0,06 - 0,6 m3/h </t>
  </si>
  <si>
    <t>FCA Kerpen Allemagne</t>
  </si>
  <si>
    <t>Raymond EL MEDIONI</t>
  </si>
  <si>
    <t>Avec contact K18/A</t>
  </si>
  <si>
    <t>10% supplementaire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</si>
</sst>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22" zoomScaleNormal="100" workbookViewId="0">
      <selection activeCell="L44" sqref="L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41310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85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62</v>
      </c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53</v>
      </c>
      <c r="K15" s="21"/>
      <c r="L15" s="17" t="s">
        <v>63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  <c r="L16" s="17" t="s">
        <v>64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14</v>
      </c>
      <c r="H23" s="48">
        <f>ROUND(P23,0)</f>
        <v>168</v>
      </c>
      <c r="I23" s="47"/>
      <c r="J23" s="47">
        <f>G23*H23</f>
        <v>2352</v>
      </c>
      <c r="K23" s="76" t="s">
        <v>19</v>
      </c>
      <c r="L23" s="17">
        <v>187</v>
      </c>
      <c r="M23" s="84">
        <v>0.37</v>
      </c>
      <c r="N23" s="17">
        <f>L23*(1-M23)</f>
        <v>117.81</v>
      </c>
      <c r="O23" s="98">
        <v>0.3</v>
      </c>
      <c r="P23" s="95">
        <f>N23/(1-O23)</f>
        <v>168.3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81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75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76</v>
      </c>
      <c r="E36" s="96" t="s">
        <v>77</v>
      </c>
      <c r="F36" s="96"/>
      <c r="G36" s="97">
        <v>14</v>
      </c>
      <c r="H36" s="48">
        <f>ROUND(P36,0)</f>
        <v>213</v>
      </c>
      <c r="I36" s="47"/>
      <c r="J36" s="47">
        <f>G36*H36</f>
        <v>2982</v>
      </c>
      <c r="K36" s="76" t="s">
        <v>19</v>
      </c>
      <c r="L36" s="17">
        <v>237</v>
      </c>
      <c r="M36" s="84">
        <v>0.37</v>
      </c>
      <c r="N36" s="17">
        <f>L36*(1-M36)</f>
        <v>149.31</v>
      </c>
      <c r="O36" s="98">
        <v>0.3</v>
      </c>
      <c r="P36" s="95">
        <f>N36/(1-O36)</f>
        <v>213.3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82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83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86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L43" s="17" t="s">
        <v>87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5334</v>
      </c>
      <c r="K45" s="57"/>
      <c r="N45" s="17">
        <v>3365.71</v>
      </c>
      <c r="O45" s="98">
        <f>1-N45/J45</f>
        <v>0.36900824896887885</v>
      </c>
    </row>
    <row r="46" spans="1:250" ht="15.75" customHeight="1">
      <c r="A46" s="17"/>
      <c r="B46" s="11"/>
      <c r="C46" s="11"/>
      <c r="D46" s="12"/>
      <c r="E46" s="41"/>
      <c r="F46" s="39"/>
      <c r="G46" s="40" t="s">
        <v>32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36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33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34</v>
      </c>
      <c r="H49" s="48" t="s">
        <v>3</v>
      </c>
      <c r="I49" s="47"/>
      <c r="J49" s="47">
        <f>SUM(J45:J48)</f>
        <v>5334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35</v>
      </c>
      <c r="H50" s="63" t="s">
        <v>3</v>
      </c>
      <c r="I50" s="64"/>
      <c r="J50" s="64">
        <f>0.196*J49</f>
        <v>1045.4639999999999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6379.4639999999999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52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37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38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39</v>
      </c>
      <c r="E59" s="18" t="s">
        <v>84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46</v>
      </c>
      <c r="E60" s="87" t="s">
        <v>50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17" t="s">
        <v>40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22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48</v>
      </c>
      <c r="E63" s="17" t="s">
        <v>42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49</v>
      </c>
      <c r="E64" s="11" t="s">
        <v>43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44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14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45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2013-02-05T08:16:00Z</cp:lastPrinted>
  <dcterms:created xsi:type="dcterms:W3CDTF">2000-06-29T05:08:18Z</dcterms:created>
  <dcterms:modified xsi:type="dcterms:W3CDTF">2013-02-05T08:16:13Z</dcterms:modified>
</cp:coreProperties>
</file>