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H26" i="1" l="1"/>
  <c r="J26" i="1" s="1"/>
  <c r="N27" i="1"/>
  <c r="P27" i="1" s="1"/>
  <c r="Q27" i="1" s="1"/>
  <c r="M26" i="1"/>
  <c r="O26" i="1" s="1"/>
  <c r="R26" i="1" s="1"/>
  <c r="N24" i="1"/>
  <c r="P24" i="1" s="1"/>
  <c r="Q24" i="1" s="1"/>
  <c r="O23" i="1"/>
  <c r="R23" i="1" s="1"/>
  <c r="R28" i="1" s="1"/>
  <c r="M23" i="1"/>
  <c r="Q28" i="1" l="1"/>
  <c r="H23" i="1"/>
  <c r="J23" i="1" s="1"/>
  <c r="J33" i="1" s="1"/>
  <c r="J37" i="1" s="1"/>
  <c r="J38" i="1" l="1"/>
  <c r="J39" i="1" s="1"/>
</calcChain>
</file>

<file path=xl/sharedStrings.xml><?xml version="1.0" encoding="utf-8"?>
<sst xmlns="http://schemas.openxmlformats.org/spreadsheetml/2006/main" count="86" uniqueCount="72">
  <si>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</si>
  <si>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</si>
  <si>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</si>
  <si>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</si>
  <si>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</si>
  <si>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</si>
  <si>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</si>
  <si>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</si>
  <si>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</si>
  <si>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</si>
  <si>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</si>
  <si>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</si>
  <si>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</si>
  <si>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</si>
  <si>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</si>
  <si>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</si>
  <si>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</si>
  <si>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</si>
  <si>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</si>
  <si>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OFFRE</t>
  </si>
  <si>
    <t>TVA19,6%</t>
  </si>
  <si>
    <t>Directeur</t>
  </si>
  <si>
    <t>+33 9 70 61 16 19</t>
  </si>
  <si>
    <t>TEL.: +33 (0) 3 22 54 83 47        FAX: +33 (0) 9 70 61 16 19</t>
  </si>
  <si>
    <t>A2013RH061</t>
  </si>
  <si>
    <t>Technocontrol</t>
  </si>
  <si>
    <t>M. STAVRIANAKOS &amp; Co E.E.</t>
  </si>
  <si>
    <t xml:space="preserve"> GR 11631 ATHENS - GREECE</t>
  </si>
  <si>
    <t>265 YMITTOU str.</t>
  </si>
  <si>
    <t>Mr Michail Michales</t>
  </si>
  <si>
    <t>(0030)210-9852433</t>
  </si>
  <si>
    <t>(0030)210-9852434</t>
  </si>
  <si>
    <t>TechnoControl &lt;info@technocontrol.gr&gt;</t>
  </si>
  <si>
    <t>C40B5G4AS09200</t>
  </si>
  <si>
    <t>96*96 SDC40B controller</t>
  </si>
  <si>
    <t xml:space="preserve">C40A5G0AS04200 </t>
  </si>
  <si>
    <t>96*96 SDC40A controller</t>
  </si>
  <si>
    <t>To :</t>
  </si>
  <si>
    <t>Your reference No. :</t>
  </si>
  <si>
    <t>Our Quotation No. :</t>
  </si>
  <si>
    <t>Contact person :</t>
  </si>
  <si>
    <t>ITEM</t>
  </si>
  <si>
    <t>MODEL</t>
  </si>
  <si>
    <t>DESCRIPTION</t>
  </si>
  <si>
    <t>Q'TY</t>
  </si>
  <si>
    <t>U/PRICE</t>
  </si>
  <si>
    <t>AMOUNT</t>
  </si>
  <si>
    <t>LEAD TIME</t>
  </si>
  <si>
    <t>(Weeks)</t>
  </si>
  <si>
    <t>Minimum Charge</t>
  </si>
  <si>
    <t xml:space="preserve">* Packing &amp; Handling charges </t>
  </si>
  <si>
    <t>Freight Charge</t>
  </si>
  <si>
    <t>Sub- total</t>
  </si>
  <si>
    <t xml:space="preserve">REMARKS:  </t>
  </si>
  <si>
    <t>* Lead time may be changed depending on the condition of the outstanding orders at our factory side.</t>
  </si>
  <si>
    <t>TERMS and CONDITIONS:</t>
  </si>
  <si>
    <t>Trade Terms:</t>
  </si>
  <si>
    <t>FCA Melsele Belgium</t>
  </si>
  <si>
    <t>Payment Terms:</t>
  </si>
  <si>
    <t>30 days from invoice date</t>
  </si>
  <si>
    <t>Minimum Order Amount:</t>
  </si>
  <si>
    <t xml:space="preserve">Euro 150 per order (Packing &amp; Handling and Freight charges excluded). </t>
  </si>
  <si>
    <t>Partial Shipment:</t>
  </si>
  <si>
    <t>Not allowed.</t>
  </si>
  <si>
    <t>Shipping Route:</t>
  </si>
  <si>
    <t>By Air freight</t>
  </si>
  <si>
    <t>Validity:</t>
  </si>
  <si>
    <t>60 days from quotation date.</t>
  </si>
  <si>
    <t>Cancellation:</t>
  </si>
  <si>
    <t>Not allowed after your order is acknowledged.</t>
  </si>
  <si>
    <t>(The Trade Terms are in accordance with Incoterms 2000.)</t>
  </si>
  <si>
    <t>5 - 6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</si>
</sst>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3" applyProtection="1">
      <alignment vertical="center"/>
      <protection locked="0"/>
    </xf>
    <xf numFmtId="0" fontId="9" fillId="0" borderId="0" xfId="3" applyAlignment="1">
      <alignment horizontal="left" vertical="center"/>
    </xf>
    <xf numFmtId="165" fontId="9" fillId="0" borderId="0" xfId="0" applyNumberFormat="1" applyFont="1" applyBorder="1" applyAlignment="1" applyProtection="1">
      <alignment horizontal="right" vertical="center"/>
      <protection locked="0"/>
    </xf>
    <xf numFmtId="0" fontId="9" fillId="0" borderId="0" xfId="0" applyNumberFormat="1" applyFont="1" applyBorder="1" applyAlignment="1" applyProtection="1">
      <alignment horizontal="center" vertical="center"/>
      <protection locked="0"/>
    </xf>
    <xf numFmtId="9" fontId="6" fillId="0" borderId="0" xfId="0" applyNumberFormat="1" applyFont="1" applyAlignment="1">
      <alignment vertical="center"/>
    </xf>
    <xf numFmtId="0" fontId="9" fillId="0" borderId="0" xfId="3" applyAlignment="1" applyProtection="1">
      <alignment horizontal="center" vertical="center"/>
      <protection locked="0"/>
    </xf>
    <xf numFmtId="0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indent="2"/>
    </xf>
    <xf numFmtId="0" fontId="10" fillId="0" borderId="0" xfId="0" applyFont="1" applyAlignment="1">
      <alignment vertical="center"/>
    </xf>
    <xf numFmtId="0" fontId="18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6"/>
  <sheetViews>
    <sheetView tabSelected="1" zoomScaleNormal="100" workbookViewId="0">
      <selection activeCell="K28" sqref="K2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19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11" t="s">
        <v>18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12" t="s">
        <v>23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13" t="s">
        <v>17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37</v>
      </c>
      <c r="C8" s="21"/>
      <c r="D8" s="96" t="s">
        <v>25</v>
      </c>
      <c r="E8" s="8"/>
      <c r="F8" s="21"/>
      <c r="G8" s="21"/>
      <c r="H8" s="30" t="s">
        <v>1</v>
      </c>
      <c r="I8" s="17"/>
      <c r="J8" s="74">
        <v>41309</v>
      </c>
      <c r="K8" s="21"/>
      <c r="M8" s="89"/>
    </row>
    <row r="9" spans="1:250" ht="15.75" customHeight="1">
      <c r="A9" s="17"/>
      <c r="B9" s="21"/>
      <c r="C9" s="21"/>
      <c r="D9" s="96" t="s">
        <v>26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28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27</v>
      </c>
      <c r="E11" s="8"/>
      <c r="F11" s="21"/>
      <c r="G11" s="21"/>
      <c r="H11" s="20" t="s">
        <v>38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29</v>
      </c>
      <c r="E12" s="8"/>
      <c r="F12" s="21"/>
      <c r="G12" s="17"/>
      <c r="H12" s="20" t="s">
        <v>39</v>
      </c>
      <c r="I12" s="20"/>
      <c r="J12" s="31" t="s">
        <v>24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30</v>
      </c>
      <c r="E13" s="8"/>
      <c r="F13" s="21"/>
      <c r="G13" s="17"/>
      <c r="H13" s="20" t="s">
        <v>40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31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32</v>
      </c>
      <c r="E15" s="8"/>
      <c r="F15" s="21"/>
      <c r="G15" s="17"/>
      <c r="H15" s="20" t="s">
        <v>7</v>
      </c>
      <c r="J15" s="83" t="s">
        <v>22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41</v>
      </c>
      <c r="C19" s="34"/>
      <c r="D19" s="35" t="s">
        <v>42</v>
      </c>
      <c r="E19" s="42" t="s">
        <v>43</v>
      </c>
      <c r="F19" s="34"/>
      <c r="G19" s="34" t="s">
        <v>44</v>
      </c>
      <c r="H19" s="44" t="s">
        <v>45</v>
      </c>
      <c r="I19" s="45"/>
      <c r="J19" s="45" t="s">
        <v>46</v>
      </c>
      <c r="K19" s="12" t="s">
        <v>47</v>
      </c>
    </row>
    <row r="20" spans="1:250" ht="15.75" customHeight="1">
      <c r="A20" s="17"/>
      <c r="B20" s="99" t="s">
        <v>0</v>
      </c>
      <c r="C20" s="99"/>
      <c r="D20" s="28" t="s">
        <v>0</v>
      </c>
      <c r="E20" s="37"/>
      <c r="F20" s="99"/>
      <c r="G20" s="99"/>
      <c r="H20" s="46" t="s">
        <v>2</v>
      </c>
      <c r="I20" s="47"/>
      <c r="J20" s="47" t="s">
        <v>2</v>
      </c>
      <c r="K20" s="38" t="s">
        <v>48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97">
        <v>1</v>
      </c>
      <c r="C23" s="100"/>
      <c r="D23" s="101" t="s">
        <v>33</v>
      </c>
      <c r="E23" s="101" t="s">
        <v>34</v>
      </c>
      <c r="F23" s="102"/>
      <c r="G23" s="103">
        <v>1</v>
      </c>
      <c r="H23" s="48">
        <f>ROUND(P24,0)</f>
        <v>1415</v>
      </c>
      <c r="I23" s="47"/>
      <c r="J23" s="17">
        <f>G23*H23</f>
        <v>1415</v>
      </c>
      <c r="K23" s="76" t="s">
        <v>71</v>
      </c>
      <c r="L23" s="37">
        <v>742.7</v>
      </c>
      <c r="M23" s="37">
        <f>L23*1.1</f>
        <v>816.97000000000014</v>
      </c>
      <c r="N23" s="104">
        <v>0.4</v>
      </c>
      <c r="O23" s="37">
        <f>M23/(1-N23)</f>
        <v>1361.616666666667</v>
      </c>
      <c r="P23" s="37"/>
      <c r="Q23" s="37"/>
      <c r="R23" s="17">
        <f>(O23-M23)/4</f>
        <v>136.16166666666672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05"/>
      <c r="C24" s="100"/>
      <c r="D24" s="101"/>
      <c r="E24" s="101"/>
      <c r="G24" s="106"/>
      <c r="H24" s="48"/>
      <c r="I24" s="47"/>
      <c r="K24" s="76"/>
      <c r="L24" s="37">
        <v>742.7</v>
      </c>
      <c r="M24" s="104">
        <v>0.3</v>
      </c>
      <c r="N24" s="37">
        <f>L24/(1-M24)</f>
        <v>1061.0000000000002</v>
      </c>
      <c r="O24" s="104">
        <v>0.25</v>
      </c>
      <c r="P24" s="37">
        <f>N24/(1-O24)</f>
        <v>1414.666666666667</v>
      </c>
      <c r="Q24" s="37">
        <f>P24-N24</f>
        <v>353.66666666666674</v>
      </c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07"/>
      <c r="C25" s="100"/>
      <c r="D25" s="101"/>
      <c r="E25" s="96"/>
      <c r="G25" s="106"/>
      <c r="H25" s="48"/>
      <c r="I25" s="47"/>
      <c r="J25" s="47"/>
      <c r="K25" s="76"/>
      <c r="L25" s="37"/>
      <c r="M25" s="37"/>
      <c r="N25" s="37"/>
      <c r="O25" s="37"/>
      <c r="P25" s="37"/>
      <c r="Q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05">
        <v>2</v>
      </c>
      <c r="C26" s="100"/>
      <c r="D26" s="101" t="s">
        <v>35</v>
      </c>
      <c r="E26" s="101" t="s">
        <v>36</v>
      </c>
      <c r="G26" s="106">
        <v>1</v>
      </c>
      <c r="H26" s="48">
        <f>ROUND(P27,0)</f>
        <v>1072</v>
      </c>
      <c r="I26" s="47"/>
      <c r="J26" s="17">
        <f>G26*H26</f>
        <v>1072</v>
      </c>
      <c r="K26" s="76" t="s">
        <v>71</v>
      </c>
      <c r="L26" s="37">
        <v>562.86</v>
      </c>
      <c r="M26" s="37">
        <f>L26*1.1</f>
        <v>619.14600000000007</v>
      </c>
      <c r="N26" s="104">
        <v>0.4</v>
      </c>
      <c r="O26" s="37">
        <f>M26/(1-N26)</f>
        <v>1031.9100000000001</v>
      </c>
      <c r="P26" s="37"/>
      <c r="Q26" s="37"/>
      <c r="R26" s="17">
        <f>(O26-M26)/4</f>
        <v>103.191</v>
      </c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05"/>
      <c r="C27" s="100"/>
      <c r="D27" s="108"/>
      <c r="E27" s="96"/>
      <c r="G27" s="106"/>
      <c r="H27" s="48"/>
      <c r="I27" s="47"/>
      <c r="J27" s="47"/>
      <c r="K27" s="76"/>
      <c r="L27" s="37">
        <v>562.86</v>
      </c>
      <c r="M27" s="104">
        <v>0.3</v>
      </c>
      <c r="N27" s="37">
        <f>L27/(1-M27)</f>
        <v>804.0857142857144</v>
      </c>
      <c r="O27" s="104">
        <v>0.25</v>
      </c>
      <c r="P27" s="37">
        <f>N27/(1-O27)</f>
        <v>1072.1142857142859</v>
      </c>
      <c r="Q27" s="37">
        <f>P27-N27</f>
        <v>268.02857142857147</v>
      </c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/>
      <c r="F28" s="96"/>
      <c r="G28" s="97"/>
      <c r="H28" s="48"/>
      <c r="I28" s="47"/>
      <c r="J28" s="47"/>
      <c r="K28" s="76"/>
      <c r="Q28" s="17">
        <f>SUM(Q23:Q27)</f>
        <v>621.69523809523821</v>
      </c>
      <c r="R28" s="17">
        <f>SUM(R23:R27)</f>
        <v>239.35266666666672</v>
      </c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/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ht="15.75" customHeight="1" thickBot="1">
      <c r="A32" s="17"/>
      <c r="B32" s="58"/>
      <c r="C32" s="59"/>
      <c r="D32" s="60"/>
      <c r="E32" s="61"/>
      <c r="F32" s="62"/>
      <c r="G32" s="62"/>
      <c r="H32" s="63"/>
      <c r="I32" s="64"/>
      <c r="J32" s="64"/>
      <c r="K32" s="77"/>
    </row>
    <row r="33" spans="1:250" ht="15.75" customHeight="1">
      <c r="A33" s="17"/>
      <c r="B33" s="11"/>
      <c r="C33" s="11"/>
      <c r="D33" s="12"/>
      <c r="E33" s="21"/>
      <c r="F33" s="11"/>
      <c r="G33" s="30" t="s">
        <v>4</v>
      </c>
      <c r="H33" s="48" t="s">
        <v>3</v>
      </c>
      <c r="I33" s="47"/>
      <c r="J33" s="47">
        <f>SUM(J22:J32)</f>
        <v>2487</v>
      </c>
      <c r="K33" s="57"/>
    </row>
    <row r="34" spans="1:250" ht="15.75" customHeight="1">
      <c r="A34" s="17"/>
      <c r="B34" s="11"/>
      <c r="C34" s="11"/>
      <c r="D34" s="12"/>
      <c r="E34" s="41"/>
      <c r="F34" s="39"/>
      <c r="G34" s="40" t="s">
        <v>49</v>
      </c>
      <c r="H34" s="49" t="s">
        <v>3</v>
      </c>
      <c r="I34" s="50"/>
      <c r="J34" s="50">
        <v>0</v>
      </c>
      <c r="K34" s="55"/>
    </row>
    <row r="35" spans="1:250" ht="15.75" customHeight="1">
      <c r="A35" s="17"/>
      <c r="B35" s="11"/>
      <c r="C35" s="11"/>
      <c r="D35" s="12"/>
      <c r="E35" s="42"/>
      <c r="F35" s="43"/>
      <c r="G35" s="54" t="s">
        <v>50</v>
      </c>
      <c r="H35" s="51" t="s">
        <v>3</v>
      </c>
      <c r="I35" s="52"/>
      <c r="J35" s="52">
        <v>0</v>
      </c>
      <c r="K35" s="56"/>
    </row>
    <row r="36" spans="1:250" ht="15.75" customHeight="1" thickBot="1">
      <c r="A36" s="17"/>
      <c r="B36" s="59"/>
      <c r="C36" s="59"/>
      <c r="D36" s="58"/>
      <c r="E36" s="67"/>
      <c r="F36" s="68"/>
      <c r="G36" s="69" t="s">
        <v>51</v>
      </c>
      <c r="H36" s="70" t="s">
        <v>3</v>
      </c>
      <c r="I36" s="71"/>
      <c r="J36" s="71"/>
      <c r="K36" s="72"/>
    </row>
    <row r="37" spans="1:250" ht="15.75" customHeight="1">
      <c r="A37" s="17"/>
      <c r="B37" s="11"/>
      <c r="C37" s="11"/>
      <c r="D37" s="12"/>
      <c r="E37" s="21"/>
      <c r="F37" s="11"/>
      <c r="G37" s="29" t="s">
        <v>52</v>
      </c>
      <c r="H37" s="48" t="s">
        <v>3</v>
      </c>
      <c r="I37" s="47"/>
      <c r="J37" s="47">
        <f>SUM(J33:J36)</f>
        <v>2487</v>
      </c>
      <c r="K37" s="57"/>
    </row>
    <row r="38" spans="1:250" ht="15.75" customHeight="1" thickBot="1">
      <c r="A38" s="17"/>
      <c r="B38" s="59"/>
      <c r="C38" s="59"/>
      <c r="D38" s="58"/>
      <c r="E38" s="61"/>
      <c r="F38" s="59"/>
      <c r="G38" s="65" t="s">
        <v>20</v>
      </c>
      <c r="H38" s="63" t="s">
        <v>3</v>
      </c>
      <c r="I38" s="64"/>
      <c r="J38" s="64">
        <f>0.196*J37</f>
        <v>487.452</v>
      </c>
      <c r="K38" s="66"/>
    </row>
    <row r="39" spans="1:250" ht="15.75" customHeight="1">
      <c r="A39" s="17"/>
      <c r="B39" s="11"/>
      <c r="C39" s="11"/>
      <c r="D39" s="12"/>
      <c r="E39" s="17"/>
      <c r="F39" s="11"/>
      <c r="G39" s="53" t="s">
        <v>4</v>
      </c>
      <c r="H39" s="48" t="s">
        <v>3</v>
      </c>
      <c r="I39" s="47"/>
      <c r="J39" s="48">
        <f>SUM(J37:J38)</f>
        <v>2974.4520000000002</v>
      </c>
      <c r="K39" s="57"/>
    </row>
    <row r="40" spans="1:250" ht="15.75" customHeight="1">
      <c r="A40" s="17"/>
      <c r="B40" s="11"/>
      <c r="C40" s="11"/>
      <c r="D40" s="12"/>
      <c r="E40" s="17"/>
      <c r="F40" s="11"/>
      <c r="G40" s="53"/>
      <c r="H40" s="48"/>
      <c r="I40" s="47"/>
      <c r="J40" s="48"/>
      <c r="K40" s="57"/>
    </row>
    <row r="41" spans="1:250" s="17" customFormat="1" ht="15.75" customHeight="1">
      <c r="B41" s="26" t="s">
        <v>53</v>
      </c>
      <c r="C41" s="11"/>
      <c r="D41" s="12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 t="s">
        <v>54</v>
      </c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2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C46" s="11"/>
      <c r="D46" s="73" t="s">
        <v>55</v>
      </c>
      <c r="E46" s="11"/>
      <c r="F46" s="11"/>
      <c r="G46" s="13"/>
      <c r="H46" s="14"/>
      <c r="I46" s="11"/>
      <c r="J46" s="7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53" t="s">
        <v>56</v>
      </c>
      <c r="E47" s="18" t="s">
        <v>57</v>
      </c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58</v>
      </c>
      <c r="E48" s="87" t="s">
        <v>59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60</v>
      </c>
      <c r="E49" s="17" t="s">
        <v>61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62</v>
      </c>
      <c r="E50" s="22" t="s">
        <v>63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64</v>
      </c>
      <c r="E51" s="109" t="s">
        <v>65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66</v>
      </c>
      <c r="E52" s="17" t="s">
        <v>67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10" t="s">
        <v>68</v>
      </c>
      <c r="E53" s="11" t="s">
        <v>69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70</v>
      </c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8"/>
      <c r="C57" s="8"/>
      <c r="D57" s="11"/>
      <c r="E57" s="11"/>
      <c r="F57" s="11"/>
      <c r="G57" s="23"/>
      <c r="H57" s="11"/>
      <c r="I57" s="11"/>
      <c r="J57" s="23"/>
      <c r="K57" s="2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14</v>
      </c>
      <c r="C58" s="11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21</v>
      </c>
      <c r="C59" s="8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2013-02-04T15:23:24Z</dcterms:modified>
</cp:coreProperties>
</file>