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J35" i="1" l="1"/>
  <c r="N35" i="1"/>
  <c r="P35" i="1" s="1"/>
  <c r="N23" i="1" l="1"/>
  <c r="P23" i="1" s="1"/>
  <c r="J23" i="1" l="1"/>
  <c r="J43" i="1" s="1"/>
  <c r="J47" i="1" s="1"/>
  <c r="J48" i="1" l="1"/>
  <c r="J49" i="1" s="1"/>
</calcChain>
</file>

<file path=xl/sharedStrings.xml><?xml version="1.0" encoding="utf-8"?>
<sst xmlns="http://schemas.openxmlformats.org/spreadsheetml/2006/main" count="102" uniqueCount="87">
  <si>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</si>
  <si>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</si>
  <si>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</si>
  <si>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</si>
  <si>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</si>
  <si>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</si>
  <si>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</si>
  <si>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</si>
  <si>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</si>
  <si>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</si>
  <si>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</si>
  <si>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</si>
  <si>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</si>
  <si>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</si>
  <si>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</si>
  <si>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</si>
  <si>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</si>
  <si>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</si>
  <si>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</si>
  <si>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3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</si>
  <si>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</si>
  <si>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</si>
  <si>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</si>
  <si>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</si>
  <si>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</si>
  <si>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</si>
  <si>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</si>
  <si>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</si>
  <si>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</si>
  <si>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</si>
  <si>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</si>
  <si>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</si>
  <si>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</si>
  <si>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</si>
  <si>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</si>
  <si>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</si>
  <si>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</si>
  <si>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</si>
  <si>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</si>
  <si>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</si>
  <si>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</si>
  <si>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</si>
  <si>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</si>
  <si>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</si>
  <si>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</si>
  <si>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</si>
  <si>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</si>
  <si>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</si>
  <si>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</si>
  <si>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</si>
  <si>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</si>
  <si>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</si>
  <si>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</si>
  <si>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</si>
  <si>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</si>
  <si>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 xml:space="preserve">     </t>
  </si>
  <si>
    <t>Somatec</t>
  </si>
  <si>
    <t>ZI Rue du Trieu du Quesnoy</t>
  </si>
  <si>
    <t>59390 TOUFFLERS</t>
  </si>
  <si>
    <t>Stephane LARROQUE</t>
  </si>
  <si>
    <t>Tel :  07.78.12.54.24</t>
  </si>
  <si>
    <t>Fax : 03 28 33 92 67</t>
  </si>
  <si>
    <t>slarroque@somatec-nord.fr</t>
  </si>
  <si>
    <t>www.somatec-nord.fr</t>
  </si>
  <si>
    <t>A2013RH044</t>
  </si>
  <si>
    <t>P.0149800001</t>
  </si>
  <si>
    <t>Débitmètre mécanique VC 0,2 F4 PV</t>
  </si>
  <si>
    <t>Materiau boitier fonte ductile</t>
  </si>
  <si>
    <t>Materiau en contact avec la fluide : Acier 1,7139</t>
  </si>
  <si>
    <t>Impulsion: 0,245 cm3/impulsion</t>
  </si>
  <si>
    <t>Gamme: 0,16 à 16 l/mn</t>
  </si>
  <si>
    <t>Sortie : pre-amplificateur pour afficheur SD1</t>
  </si>
  <si>
    <t>Alimentation : 24Vdc</t>
  </si>
  <si>
    <t>Minimum detection: 0,01l/mn</t>
  </si>
  <si>
    <t>Précision: 0,5% de lecture</t>
  </si>
  <si>
    <t>Répétabilité : 0,1%</t>
  </si>
  <si>
    <t>Resolution: 4081,63 pulses/l</t>
  </si>
  <si>
    <t>A.0103710005</t>
  </si>
  <si>
    <t>Afficheur SD1-K-24</t>
  </si>
  <si>
    <t>Allimentation 24Vdc</t>
  </si>
  <si>
    <t>Affichage : 7 segment LED</t>
  </si>
  <si>
    <t>2 sorties digitales relais</t>
  </si>
  <si>
    <t>Affichage : débit.</t>
  </si>
  <si>
    <t>Kracht</t>
  </si>
  <si>
    <t>To Martin trojan</t>
  </si>
  <si>
    <t>Prevoir 50/50 avec martin si win</t>
  </si>
  <si>
    <t>Livré TOUFFLERS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</si>
</sst>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2"/>
      <color rgb="FF4F81BD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larroque@somatec-nord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omatec-nord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6"/>
  <sheetViews>
    <sheetView tabSelected="1" zoomScaleNormal="100" workbookViewId="0">
      <selection activeCell="E51" sqref="E51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31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18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54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17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30</v>
      </c>
      <c r="C8" s="21"/>
      <c r="D8" s="96" t="s">
        <v>56</v>
      </c>
      <c r="F8" s="21"/>
      <c r="G8" s="21"/>
      <c r="H8" s="30" t="s">
        <v>1</v>
      </c>
      <c r="I8" s="17"/>
      <c r="J8" s="74">
        <v>41303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58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99" t="s">
        <v>55</v>
      </c>
      <c r="F11" s="21"/>
      <c r="G11" s="21"/>
      <c r="H11" s="20" t="s">
        <v>27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F12" s="21"/>
      <c r="G12" s="17"/>
      <c r="H12" s="20" t="s">
        <v>28</v>
      </c>
      <c r="I12" s="20"/>
      <c r="J12" s="31" t="s">
        <v>64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F13" s="21"/>
      <c r="G13" s="17"/>
      <c r="H13" s="20" t="s">
        <v>29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62</v>
      </c>
      <c r="F15" s="21"/>
      <c r="G15" s="17"/>
      <c r="H15" s="20" t="s">
        <v>7</v>
      </c>
      <c r="J15" s="83" t="s">
        <v>53</v>
      </c>
      <c r="K15" s="21"/>
      <c r="L15" s="17">
        <v>89075</v>
      </c>
      <c r="M15" s="89"/>
    </row>
    <row r="16" spans="1:250" ht="15.75" customHeight="1">
      <c r="A16" s="17"/>
      <c r="B16" s="80" t="s">
        <v>11</v>
      </c>
      <c r="C16" s="17"/>
      <c r="D16" s="96" t="s">
        <v>63</v>
      </c>
      <c r="F16" s="21"/>
      <c r="G16" s="17"/>
      <c r="H16" s="20" t="s">
        <v>9</v>
      </c>
      <c r="J16" s="93" t="s">
        <v>15</v>
      </c>
      <c r="K16" s="21"/>
      <c r="L16" s="17" t="s">
        <v>83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  <c r="L17" s="17" t="s">
        <v>84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03">
        <v>41296</v>
      </c>
    </row>
    <row r="19" spans="1:250" ht="15.75" customHeight="1">
      <c r="A19" s="17"/>
      <c r="B19" s="34" t="s">
        <v>24</v>
      </c>
      <c r="C19" s="34"/>
      <c r="D19" s="35" t="s">
        <v>23</v>
      </c>
      <c r="E19" s="42" t="s">
        <v>25</v>
      </c>
      <c r="F19" s="34"/>
      <c r="G19" s="34" t="s">
        <v>22</v>
      </c>
      <c r="H19" s="44" t="s">
        <v>21</v>
      </c>
      <c r="I19" s="45"/>
      <c r="J19" s="45" t="s">
        <v>4</v>
      </c>
      <c r="K19" s="12" t="s">
        <v>20</v>
      </c>
      <c r="L19" s="17" t="s">
        <v>85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26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66</v>
      </c>
      <c r="F23" s="96"/>
      <c r="G23" s="97">
        <v>1</v>
      </c>
      <c r="H23" s="48">
        <v>1500</v>
      </c>
      <c r="I23" s="47"/>
      <c r="J23" s="47">
        <f>G23*H23</f>
        <v>1500</v>
      </c>
      <c r="K23" s="76" t="s">
        <v>19</v>
      </c>
      <c r="L23" s="17">
        <v>750</v>
      </c>
      <c r="M23" s="84">
        <v>0</v>
      </c>
      <c r="N23" s="17">
        <f>L23*(1-M23)</f>
        <v>750</v>
      </c>
      <c r="O23" s="98">
        <v>0.5</v>
      </c>
      <c r="P23" s="95">
        <f>N23/(1-O23)</f>
        <v>1500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70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67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68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69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74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75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 t="s">
        <v>76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E34" s="96"/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>
        <v>2</v>
      </c>
      <c r="C35" s="11"/>
      <c r="D35" s="96" t="s">
        <v>77</v>
      </c>
      <c r="E35" s="96" t="s">
        <v>78</v>
      </c>
      <c r="F35" s="96"/>
      <c r="G35" s="97">
        <v>1</v>
      </c>
      <c r="H35" s="48">
        <v>380</v>
      </c>
      <c r="I35" s="47"/>
      <c r="J35" s="47">
        <f>G35*H35</f>
        <v>380</v>
      </c>
      <c r="K35" s="76" t="s">
        <v>19</v>
      </c>
      <c r="L35" s="17">
        <v>190</v>
      </c>
      <c r="M35" s="84">
        <v>0</v>
      </c>
      <c r="N35" s="17">
        <f>L35*(1-M35)</f>
        <v>190</v>
      </c>
      <c r="O35" s="98">
        <v>0.5</v>
      </c>
      <c r="P35" s="95">
        <f>N35/(1-O35)</f>
        <v>380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D36" s="96"/>
      <c r="E36" s="96" t="s">
        <v>79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96"/>
      <c r="E37" s="96" t="s">
        <v>80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96"/>
      <c r="E38" s="96" t="s">
        <v>81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D39" s="96"/>
      <c r="E39" s="96" t="s">
        <v>82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D40" s="96"/>
      <c r="E40" s="96"/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ht="15.75" customHeight="1" thickBot="1">
      <c r="A42" s="17"/>
      <c r="B42" s="58"/>
      <c r="C42" s="59"/>
      <c r="D42" s="60"/>
      <c r="E42" s="61"/>
      <c r="F42" s="62"/>
      <c r="G42" s="62"/>
      <c r="H42" s="63"/>
      <c r="I42" s="64"/>
      <c r="J42" s="64"/>
      <c r="K42" s="77"/>
    </row>
    <row r="43" spans="1:250" ht="15.75" customHeight="1">
      <c r="A43" s="17"/>
      <c r="B43" s="11"/>
      <c r="C43" s="11"/>
      <c r="D43" s="12"/>
      <c r="E43" s="21"/>
      <c r="F43" s="11"/>
      <c r="G43" s="30" t="s">
        <v>4</v>
      </c>
      <c r="H43" s="48" t="s">
        <v>3</v>
      </c>
      <c r="I43" s="47"/>
      <c r="J43" s="47">
        <f>SUM(J22:J42)</f>
        <v>1880</v>
      </c>
      <c r="K43" s="57"/>
    </row>
    <row r="44" spans="1:250" ht="15.75" customHeight="1">
      <c r="A44" s="17"/>
      <c r="B44" s="11"/>
      <c r="C44" s="11"/>
      <c r="D44" s="12"/>
      <c r="E44" s="41"/>
      <c r="F44" s="39"/>
      <c r="G44" s="40" t="s">
        <v>32</v>
      </c>
      <c r="H44" s="49" t="s">
        <v>3</v>
      </c>
      <c r="I44" s="50"/>
      <c r="J44" s="50">
        <v>0</v>
      </c>
      <c r="K44" s="55"/>
    </row>
    <row r="45" spans="1:250" ht="15.75" customHeight="1">
      <c r="A45" s="17"/>
      <c r="B45" s="11"/>
      <c r="C45" s="11"/>
      <c r="D45" s="12"/>
      <c r="E45" s="42"/>
      <c r="F45" s="43"/>
      <c r="G45" s="54" t="s">
        <v>36</v>
      </c>
      <c r="H45" s="51" t="s">
        <v>3</v>
      </c>
      <c r="I45" s="52"/>
      <c r="J45" s="52">
        <v>0</v>
      </c>
      <c r="K45" s="56"/>
    </row>
    <row r="46" spans="1:250" ht="15.75" customHeight="1" thickBot="1">
      <c r="A46" s="17"/>
      <c r="B46" s="59"/>
      <c r="C46" s="59"/>
      <c r="D46" s="58"/>
      <c r="E46" s="67"/>
      <c r="F46" s="68"/>
      <c r="G46" s="69" t="s">
        <v>33</v>
      </c>
      <c r="H46" s="70" t="s">
        <v>3</v>
      </c>
      <c r="I46" s="71"/>
      <c r="J46" s="71">
        <v>40</v>
      </c>
      <c r="K46" s="72"/>
    </row>
    <row r="47" spans="1:250" ht="15.75" customHeight="1">
      <c r="A47" s="17"/>
      <c r="B47" s="11"/>
      <c r="C47" s="11"/>
      <c r="D47" s="12"/>
      <c r="E47" s="21"/>
      <c r="F47" s="11"/>
      <c r="G47" s="29" t="s">
        <v>34</v>
      </c>
      <c r="H47" s="48" t="s">
        <v>3</v>
      </c>
      <c r="I47" s="47"/>
      <c r="J47" s="47">
        <f>SUM(J43:J46)</f>
        <v>1920</v>
      </c>
      <c r="K47" s="57"/>
    </row>
    <row r="48" spans="1:250" ht="15.75" customHeight="1" thickBot="1">
      <c r="A48" s="17"/>
      <c r="B48" s="59"/>
      <c r="C48" s="59"/>
      <c r="D48" s="58"/>
      <c r="E48" s="61"/>
      <c r="F48" s="59"/>
      <c r="G48" s="65" t="s">
        <v>35</v>
      </c>
      <c r="H48" s="63" t="s">
        <v>3</v>
      </c>
      <c r="I48" s="64"/>
      <c r="J48" s="64">
        <f>0.196*J47</f>
        <v>376.32</v>
      </c>
      <c r="K48" s="66"/>
    </row>
    <row r="49" spans="1:250" ht="15.75" customHeight="1">
      <c r="A49" s="17"/>
      <c r="B49" s="11"/>
      <c r="C49" s="11"/>
      <c r="D49" s="12"/>
      <c r="E49" s="17"/>
      <c r="F49" s="11"/>
      <c r="G49" s="53" t="s">
        <v>4</v>
      </c>
      <c r="H49" s="48" t="s">
        <v>3</v>
      </c>
      <c r="I49" s="47"/>
      <c r="J49" s="48">
        <f>SUM(J47:J48)</f>
        <v>2296.3200000000002</v>
      </c>
      <c r="K49" s="57"/>
    </row>
    <row r="50" spans="1:250" ht="15.75" customHeight="1">
      <c r="A50" s="17"/>
      <c r="B50" s="11"/>
      <c r="C50" s="11"/>
      <c r="D50" s="12"/>
      <c r="E50" s="17"/>
      <c r="F50" s="11"/>
      <c r="G50" s="53"/>
      <c r="H50" s="48"/>
      <c r="I50" s="47"/>
      <c r="J50" s="48"/>
      <c r="K50" s="57"/>
    </row>
    <row r="51" spans="1:250" s="17" customFormat="1" ht="15.75" customHeight="1">
      <c r="B51" s="26" t="s">
        <v>52</v>
      </c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8" t="s">
        <v>37</v>
      </c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8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8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2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C56" s="11"/>
      <c r="D56" s="73" t="s">
        <v>38</v>
      </c>
      <c r="E56" s="11"/>
      <c r="F56" s="11"/>
      <c r="G56" s="13"/>
      <c r="H56" s="14"/>
      <c r="I56" s="11"/>
      <c r="J56" s="7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1"/>
      <c r="C57" s="11"/>
      <c r="D57" s="53" t="s">
        <v>39</v>
      </c>
      <c r="E57" s="18" t="s">
        <v>86</v>
      </c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D58" s="25" t="s">
        <v>46</v>
      </c>
      <c r="E58" s="87" t="s">
        <v>50</v>
      </c>
      <c r="K58" s="21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D59" s="25" t="s">
        <v>47</v>
      </c>
      <c r="E59" s="17" t="s">
        <v>40</v>
      </c>
      <c r="K59" s="21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D60" s="25" t="s">
        <v>51</v>
      </c>
      <c r="E60" s="22" t="s">
        <v>41</v>
      </c>
      <c r="K60" s="21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48</v>
      </c>
      <c r="E61" s="17" t="s">
        <v>42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53" t="s">
        <v>49</v>
      </c>
      <c r="E62" s="11" t="s">
        <v>43</v>
      </c>
      <c r="F62" s="11"/>
      <c r="G62" s="13"/>
      <c r="H62" s="14"/>
      <c r="I62" s="11"/>
      <c r="J62" s="1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 t="s">
        <v>44</v>
      </c>
      <c r="C64" s="11"/>
      <c r="D64" s="12"/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8"/>
      <c r="C67" s="8"/>
      <c r="D67" s="11"/>
      <c r="E67" s="11"/>
      <c r="F67" s="11"/>
      <c r="G67" s="23"/>
      <c r="H67" s="11"/>
      <c r="I67" s="11"/>
      <c r="J67" s="23"/>
      <c r="K67" s="2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 t="s">
        <v>14</v>
      </c>
      <c r="C68" s="11"/>
      <c r="D68" s="11"/>
      <c r="E68" s="11"/>
      <c r="F68" s="11"/>
      <c r="G68" s="23"/>
      <c r="H68" s="11"/>
      <c r="I68" s="11"/>
      <c r="J68" s="23"/>
      <c r="K68" s="23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 t="s">
        <v>45</v>
      </c>
      <c r="C69" s="8"/>
      <c r="D69" s="11"/>
      <c r="E69" s="11"/>
      <c r="F69" s="11"/>
      <c r="G69" s="23"/>
      <c r="H69" s="11"/>
      <c r="I69" s="11"/>
      <c r="J69" s="23"/>
      <c r="K69" s="23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50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2:25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5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5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5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slarroque@somatec-nord.fr"/>
    <hyperlink ref="D16" r:id="rId4" display="http://www.somatec-nord.fr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2013-01-29T11:08:37Z</dcterms:modified>
</cp:coreProperties>
</file>