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O23" i="1" l="1"/>
  <c r="N24" i="1"/>
  <c r="L23" i="1" l="1"/>
  <c r="N23" i="1" l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<sst xmlns="http://schemas.openxmlformats.org/spreadsheetml/2006/main" count="91" uniqueCount="77">
  <si>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</si>
  <si>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</si>
  <si>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</si>
  <si>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</si>
  <si>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</si>
  <si>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</si>
  <si>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</si>
  <si>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</si>
  <si>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</si>
  <si>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</si>
  <si>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</si>
  <si>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</si>
  <si>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</si>
  <si>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</si>
  <si>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</si>
  <si>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</si>
  <si>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</si>
  <si>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</si>
  <si>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</si>
  <si>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</si>
  <si>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</si>
  <si>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</si>
  <si>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</si>
  <si>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</si>
  <si>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</si>
  <si>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</si>
  <si>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</si>
  <si>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</si>
  <si>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</si>
  <si>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</si>
  <si>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</si>
  <si>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</si>
  <si>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</si>
  <si>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</si>
  <si>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</si>
  <si>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</si>
  <si>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</si>
  <si>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</si>
  <si>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</si>
  <si>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</si>
  <si>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</si>
  <si>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</si>
  <si>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</si>
  <si>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</si>
  <si>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</si>
  <si>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</si>
  <si>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</si>
  <si>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</si>
  <si>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</si>
  <si>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</si>
  <si>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</si>
  <si>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</si>
  <si>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</si>
  <si>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</si>
  <si>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</si>
  <si>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Mr Olivier Michel</t>
  </si>
  <si>
    <t>Olivier.MICHEL@eu.rhodia.com</t>
  </si>
  <si>
    <t>Débitmètre à Flotteur TUBUX</t>
  </si>
  <si>
    <t>Armature: Inox</t>
  </si>
  <si>
    <t>Type M30 A10</t>
  </si>
  <si>
    <t>Fluide: TEP</t>
  </si>
  <si>
    <t>Débit: 1 à 10 l/h</t>
  </si>
  <si>
    <t>Flotteur : Inox 1,4571</t>
  </si>
  <si>
    <t>Masse volumique: 1076Kg/m3</t>
  </si>
  <si>
    <t>Pression: 1,6 bar abs;  temp: 25°C</t>
  </si>
  <si>
    <t>* Merci de vérifier la compatibilité des matériaux proposés avec le fluide utilisé</t>
  </si>
  <si>
    <t>Joint: Viton</t>
  </si>
  <si>
    <t>7ME5812-1EB14-0FB0 Y01</t>
  </si>
  <si>
    <t>Connexions: NPT 1/4 femelle inox</t>
  </si>
  <si>
    <t>A2013RH026</t>
  </si>
  <si>
    <t>RHODIA OPERATION (Acétol)</t>
  </si>
  <si>
    <t>Rue Gaston Monmousseau</t>
  </si>
  <si>
    <t>CS 50032           Roussillon</t>
  </si>
  <si>
    <t>Tél: 04 74 11 35 84</t>
  </si>
  <si>
    <t>Fax: 04 74 11 34 57</t>
  </si>
  <si>
    <t xml:space="preserve">38556 St MAURICE L'EXIL CEDEX </t>
  </si>
  <si>
    <t>+33 9 70 61 16 19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</si>
</sst>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F10" sqref="F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70</v>
      </c>
      <c r="E8" s="8"/>
      <c r="F8" s="21"/>
      <c r="G8" s="21"/>
      <c r="H8" s="30" t="s">
        <v>1</v>
      </c>
      <c r="I8" s="17"/>
      <c r="J8" s="74">
        <v>41289</v>
      </c>
      <c r="K8" s="21"/>
      <c r="M8" s="89"/>
    </row>
    <row r="9" spans="1:250" ht="15.75" customHeight="1">
      <c r="A9" s="17"/>
      <c r="B9" s="21"/>
      <c r="C9" s="21"/>
      <c r="D9" s="96" t="s">
        <v>71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75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31</v>
      </c>
      <c r="I12" s="20"/>
      <c r="J12" s="31" t="s">
        <v>69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73</v>
      </c>
      <c r="E13" s="8"/>
      <c r="F13" s="21"/>
      <c r="G13" s="17"/>
      <c r="H13" s="20" t="s">
        <v>32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74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76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67</v>
      </c>
      <c r="E23" s="17" t="s">
        <v>57</v>
      </c>
      <c r="G23" s="102">
        <v>3</v>
      </c>
      <c r="H23" s="48">
        <v>346</v>
      </c>
      <c r="I23" s="47"/>
      <c r="J23" s="47">
        <f>G23*H23</f>
        <v>1038</v>
      </c>
      <c r="K23" s="76" t="s">
        <v>22</v>
      </c>
      <c r="L23" s="17">
        <f>48+237+23+48</f>
        <v>356</v>
      </c>
      <c r="M23" s="84">
        <v>0.37</v>
      </c>
      <c r="N23" s="17">
        <f>L23*(1-M23)</f>
        <v>224.28</v>
      </c>
      <c r="O23" s="101">
        <f>1-N23/P23</f>
        <v>0.35179190751445089</v>
      </c>
      <c r="P23" s="95">
        <v>346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59</v>
      </c>
      <c r="H24" s="48"/>
      <c r="I24" s="47"/>
      <c r="J24" s="47"/>
      <c r="K24" s="76"/>
      <c r="L24" s="17">
        <v>336</v>
      </c>
      <c r="M24" s="84">
        <v>0.03</v>
      </c>
      <c r="N24" s="17">
        <f>L24*(1+M24)</f>
        <v>346.08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61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58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66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21" t="s">
        <v>68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97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1038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35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39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36</v>
      </c>
      <c r="H37" s="70" t="s">
        <v>3</v>
      </c>
      <c r="I37" s="71"/>
      <c r="J37" s="71">
        <v>30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37</v>
      </c>
      <c r="H38" s="48" t="s">
        <v>3</v>
      </c>
      <c r="I38" s="47"/>
      <c r="J38" s="47">
        <f>SUM(J34:J37)</f>
        <v>1068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38</v>
      </c>
      <c r="H39" s="63" t="s">
        <v>3</v>
      </c>
      <c r="I39" s="64"/>
      <c r="J39" s="64">
        <f>0.196*J38</f>
        <v>209.328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1277.328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9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40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65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41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42</v>
      </c>
      <c r="E48" s="18" t="s">
        <v>54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87" t="s">
        <v>19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17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22" t="s">
        <v>44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17" t="s">
        <v>45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53</v>
      </c>
      <c r="E53" s="11" t="s">
        <v>46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47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48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2012-01-18T14:08:38Z</cp:lastPrinted>
  <dcterms:created xsi:type="dcterms:W3CDTF">2000-06-29T05:08:18Z</dcterms:created>
  <dcterms:modified xsi:type="dcterms:W3CDTF">2013-01-15T09:33:25Z</dcterms:modified>
</cp:coreProperties>
</file>