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3" i="1" l="1"/>
  <c r="J29" i="1"/>
  <c r="N23" i="1"/>
  <c r="P23" i="1" l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<sst xmlns="http://schemas.openxmlformats.org/spreadsheetml/2006/main" count="101" uniqueCount="85">
  <si>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</si>
  <si>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</si>
  <si>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</si>
  <si>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</si>
  <si>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</si>
  <si>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</si>
  <si>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</si>
  <si>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</si>
  <si>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</si>
  <si>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</si>
  <si>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</si>
  <si>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</si>
  <si>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</si>
  <si>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</si>
  <si>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</si>
  <si>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</si>
  <si>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</si>
  <si>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</si>
  <si>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</si>
  <si>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</si>
  <si>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</si>
  <si>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</si>
  <si>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</si>
  <si>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</si>
  <si>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</si>
  <si>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</si>
  <si>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</si>
  <si>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</si>
  <si>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</si>
  <si>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</si>
  <si>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</si>
  <si>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</si>
  <si>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</si>
  <si>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</si>
  <si>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</si>
  <si>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</si>
  <si>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</si>
  <si>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</si>
  <si>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</si>
  <si>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</si>
  <si>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</si>
  <si>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</si>
  <si>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</si>
  <si>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</si>
  <si>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</si>
  <si>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</si>
  <si>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</si>
  <si>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</si>
  <si>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</si>
  <si>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</si>
  <si>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</si>
  <si>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</si>
  <si>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</si>
  <si>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</si>
  <si>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 xml:space="preserve">SAMES Technologies </t>
  </si>
  <si>
    <t xml:space="preserve">13, chemin de Malacher </t>
  </si>
  <si>
    <t xml:space="preserve">BP 86 - Inovallée </t>
  </si>
  <si>
    <t>38243 MEYLAN cedex - FRANCE</t>
  </si>
  <si>
    <t xml:space="preserve">Philippe GERFAND </t>
  </si>
  <si>
    <t xml:space="preserve">+33 (0)4 56 38 40 64 </t>
  </si>
  <si>
    <t xml:space="preserve">+33 (0)4 76 41 60 79 </t>
  </si>
  <si>
    <t>philippe.gerfand@sames.com</t>
  </si>
  <si>
    <t xml:space="preserve">www.sames.com </t>
  </si>
  <si>
    <t>Holtz</t>
  </si>
  <si>
    <t>QTY prévisionnelle</t>
  </si>
  <si>
    <t>Ex work Bad Kotzting Allemagne</t>
  </si>
  <si>
    <t>A2012RH459</t>
  </si>
  <si>
    <t>FOP 60/01-CT-CX</t>
  </si>
  <si>
    <t>Amplificateur and Pickup FOP60</t>
  </si>
  <si>
    <t>EX Atex: II 2G EEx ia IICT6</t>
  </si>
  <si>
    <t>Alimentation: Batterie</t>
  </si>
  <si>
    <t>Fréquence : 3 à 1000 hz</t>
  </si>
  <si>
    <t>Sortie: impulsion lumineuse</t>
  </si>
  <si>
    <t>LW-LA-10 für FOP50/60 10m (5,5mm)</t>
  </si>
  <si>
    <t>Câble fibre optique LAP/PUR (5,5mm)</t>
  </si>
  <si>
    <t>Pré-câblé pour FOP 50/60</t>
  </si>
  <si>
    <t>Longueur : 10 mètres</t>
  </si>
  <si>
    <t>OPTV-02/X0</t>
  </si>
  <si>
    <t>Convertisseur optique</t>
  </si>
  <si>
    <t>Atex: II2GEExiaIICT4/T5/T6</t>
  </si>
  <si>
    <t>ou courant (deux fils)</t>
  </si>
  <si>
    <t>Sorties : Féquence volt actif NPN ou passif NPN/OC</t>
  </si>
  <si>
    <t>Alimentaion : 7 à 30 Vdc</t>
  </si>
  <si>
    <t>Montage : Din Rail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</si>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</sst>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14" fontId="9" fillId="0" borderId="0" xfId="0" applyNumberFormat="1" applyFont="1" applyAlignment="1">
      <alignment vertical="center"/>
    </xf>
    <xf numFmtId="16" fontId="9" fillId="0" borderId="0" xfId="0" quotePrefix="1" applyNumberFormat="1" applyFont="1" applyBorder="1" applyAlignment="1" applyProtection="1">
      <alignment horizontal="center" vertical="center"/>
      <protection locked="0"/>
    </xf>
    <xf numFmtId="0" fontId="9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K58" sqref="K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625" style="1" customWidth="1"/>
    <col min="5" max="5" width="36.125" style="1" customWidth="1"/>
    <col min="6" max="6" width="13.37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18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53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17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41255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26</v>
      </c>
      <c r="J11" s="17"/>
      <c r="K11" s="32"/>
      <c r="L11" s="17" t="s">
        <v>63</v>
      </c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66</v>
      </c>
      <c r="K12" s="21"/>
      <c r="L12" s="17">
        <v>1121969</v>
      </c>
      <c r="M12" s="89"/>
    </row>
    <row r="13" spans="1:250" ht="15.75" customHeight="1">
      <c r="A13" s="17"/>
      <c r="B13" s="78" t="s">
        <v>8</v>
      </c>
      <c r="C13" s="21"/>
      <c r="D13" s="99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00">
        <v>41255</v>
      </c>
      <c r="M13" s="90"/>
    </row>
    <row r="14" spans="1:250" ht="15.75" customHeight="1">
      <c r="A14" s="17"/>
      <c r="B14" s="78" t="s">
        <v>7</v>
      </c>
      <c r="C14" s="21"/>
      <c r="D14" s="99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Q22" s="17" t="s">
        <v>64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102" t="s">
        <v>68</v>
      </c>
      <c r="F23" s="96"/>
      <c r="G23" s="97">
        <v>1</v>
      </c>
      <c r="H23" s="48">
        <v>820</v>
      </c>
      <c r="I23" s="47"/>
      <c r="J23" s="47">
        <f>G23*H23</f>
        <v>820</v>
      </c>
      <c r="K23" s="76" t="s">
        <v>84</v>
      </c>
      <c r="L23" s="17">
        <v>820</v>
      </c>
      <c r="M23" s="84">
        <v>0.35</v>
      </c>
      <c r="N23" s="95">
        <f>L23*(1-M23)</f>
        <v>533</v>
      </c>
      <c r="O23" s="98">
        <v>0.35</v>
      </c>
      <c r="P23" s="95">
        <f>N23/(1-O23)</f>
        <v>820</v>
      </c>
      <c r="Q23" s="17">
        <v>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96" t="s">
        <v>73</v>
      </c>
      <c r="E29" s="96" t="s">
        <v>74</v>
      </c>
      <c r="F29" s="96"/>
      <c r="G29" s="97">
        <v>1</v>
      </c>
      <c r="H29" s="48">
        <v>144</v>
      </c>
      <c r="I29" s="47"/>
      <c r="J29" s="47">
        <f>G29*H29</f>
        <v>144</v>
      </c>
      <c r="K29" s="76" t="s">
        <v>84</v>
      </c>
      <c r="L29" s="17">
        <v>144</v>
      </c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01"/>
      <c r="C31" s="11"/>
      <c r="D31" s="96"/>
      <c r="E31" s="96" t="s">
        <v>76</v>
      </c>
      <c r="F31" s="96"/>
      <c r="G31" s="97"/>
      <c r="H31" s="48"/>
      <c r="I31" s="47"/>
      <c r="J31" s="47"/>
      <c r="K31" s="76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96" t="s">
        <v>77</v>
      </c>
      <c r="E33" s="102" t="s">
        <v>78</v>
      </c>
      <c r="F33" s="96"/>
      <c r="G33" s="97">
        <v>1</v>
      </c>
      <c r="H33" s="48">
        <v>161</v>
      </c>
      <c r="I33" s="47"/>
      <c r="J33" s="47">
        <f>G33*H33</f>
        <v>161</v>
      </c>
      <c r="K33" s="76" t="s">
        <v>84</v>
      </c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79</v>
      </c>
      <c r="F34" s="96"/>
      <c r="G34" s="97"/>
      <c r="H34" s="48"/>
      <c r="I34" s="47"/>
      <c r="J34" s="47"/>
      <c r="K34" s="76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81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80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82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83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1125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31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35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32</v>
      </c>
      <c r="H45" s="70" t="s">
        <v>3</v>
      </c>
      <c r="I45" s="71"/>
      <c r="J45" s="71"/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33</v>
      </c>
      <c r="H46" s="48" t="s">
        <v>3</v>
      </c>
      <c r="I46" s="47"/>
      <c r="J46" s="47">
        <f>SUM(J42:J45)</f>
        <v>1125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34</v>
      </c>
      <c r="H47" s="63" t="s">
        <v>3</v>
      </c>
      <c r="I47" s="64"/>
      <c r="J47" s="64">
        <f>0.196*J46</f>
        <v>220.5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1345.5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51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36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37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38</v>
      </c>
      <c r="E56" s="18" t="s">
        <v>65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45</v>
      </c>
      <c r="E57" s="87" t="s">
        <v>49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46</v>
      </c>
      <c r="E58" s="17" t="s">
        <v>39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50</v>
      </c>
      <c r="E59" s="22" t="s">
        <v>40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17" t="s">
        <v>41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48</v>
      </c>
      <c r="E61" s="11" t="s">
        <v>42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14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44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5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2012-11-30T13:03:30Z</cp:lastPrinted>
  <dcterms:created xsi:type="dcterms:W3CDTF">2000-06-29T05:08:18Z</dcterms:created>
  <dcterms:modified xsi:type="dcterms:W3CDTF">2012-12-12T08:29:09Z</dcterms:modified>
</cp:coreProperties>
</file>