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QUOTE!$A$1:$K$93</definedName>
  </definedNames>
  <calcPr calcId="145621"/>
</workbook>
</file>

<file path=xl/calcChain.xml><?xml version="1.0" encoding="utf-8"?>
<calcChain xmlns="http://schemas.openxmlformats.org/spreadsheetml/2006/main">
  <c r="J23" i="1" l="1"/>
  <c r="J64" i="1" l="1"/>
  <c r="J56" i="1"/>
  <c r="J51" i="1"/>
  <c r="N38" i="1" l="1"/>
  <c r="P38" i="1" s="1"/>
  <c r="J67" i="1" l="1"/>
  <c r="J71" i="1" s="1"/>
  <c r="J72" i="1" l="1"/>
  <c r="J73" i="1" s="1"/>
</calcChain>
</file>

<file path=xl/sharedStrings.xml><?xml version="1.0" encoding="utf-8"?>
<sst xmlns="http://schemas.openxmlformats.org/spreadsheetml/2006/main" count="128" uniqueCount="103">
  <si>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</si>
  <si>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</si>
  <si>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</si>
  <si>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</si>
  <si>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</si>
  <si>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</si>
  <si>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</si>
  <si>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</si>
  <si>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</si>
  <si>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</si>
  <si>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</si>
  <si>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</si>
  <si>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</si>
  <si>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</si>
  <si>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</si>
  <si>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</si>
  <si>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</si>
  <si>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</si>
  <si>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</si>
  <si>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</si>
  <si>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</si>
  <si>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</si>
  <si>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</si>
  <si>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</si>
  <si>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</si>
  <si>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</si>
  <si>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</si>
  <si>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</si>
  <si>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</si>
  <si>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</si>
  <si>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</si>
  <si>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</si>
  <si>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</si>
  <si>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</si>
  <si>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</si>
  <si>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</si>
  <si>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</si>
  <si>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</si>
  <si>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</si>
  <si>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</si>
  <si>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</si>
  <si>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</si>
  <si>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</si>
  <si>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</si>
  <si>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</si>
  <si>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</si>
  <si>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</si>
  <si>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</si>
  <si>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</si>
  <si>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</si>
  <si>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</si>
  <si>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</si>
  <si>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</si>
  <si>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</si>
  <si>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A2012RH458</t>
  </si>
  <si>
    <t>JRC - European Commission</t>
  </si>
  <si>
    <t>Institute for Energy and Transport</t>
  </si>
  <si>
    <t>Jean-Marc LAPETITE</t>
  </si>
  <si>
    <t>E-Mail: jean-marc.lapetite@ec.europa.eu</t>
  </si>
  <si>
    <t>tel: + 31 (0)224 56 51 59</t>
  </si>
  <si>
    <t>http://iet.jrc.ec.europa.eu/</t>
  </si>
  <si>
    <t>Holtz 1121961</t>
  </si>
  <si>
    <t>D2012RH1195</t>
  </si>
  <si>
    <t>HM 003 R05.G.TC.15</t>
  </si>
  <si>
    <t>Débitmètre à turbine type HM</t>
  </si>
  <si>
    <t>Gamme de mesure : 0,3 à 1,5lpm</t>
  </si>
  <si>
    <t>Gamme client : 0,3 à 1lpm</t>
  </si>
  <si>
    <t>Fluide : Huile</t>
  </si>
  <si>
    <t>Viscosité: 1,92mm2/s à 150°C</t>
  </si>
  <si>
    <t>Répétabilité : 0,1%</t>
  </si>
  <si>
    <t>Température : 150°C</t>
  </si>
  <si>
    <t>Pression : 5 bars</t>
  </si>
  <si>
    <t>Connexion: G1/4 femelle</t>
  </si>
  <si>
    <t>Materiau: boitier et turbine : Inox SUS303</t>
  </si>
  <si>
    <t>Axes: Carbure de tungstene</t>
  </si>
  <si>
    <t>IF K HT</t>
  </si>
  <si>
    <t>Pre-amplificateur inductif</t>
  </si>
  <si>
    <t>Temp: -20°C à 240°C</t>
  </si>
  <si>
    <t>Boitier : Inox 1.4101</t>
  </si>
  <si>
    <t>Protection : IP64</t>
  </si>
  <si>
    <t>WIE-P3</t>
  </si>
  <si>
    <t>Convertisseur fréquence analogique</t>
  </si>
  <si>
    <t>Avec câble pour raccordement IF K HT</t>
  </si>
  <si>
    <t>Sortie digitale : collecteur ouvert</t>
  </si>
  <si>
    <t>Sortie analogique : 4-20mA</t>
  </si>
  <si>
    <t>Alimentation: 12 à 30 Vdc</t>
  </si>
  <si>
    <t>Protection : IP65</t>
  </si>
  <si>
    <t>Boitier: Inox</t>
  </si>
  <si>
    <t>Stecker 5plg. Typ713 [M12x1]</t>
  </si>
  <si>
    <t>Connecteur 5 pin pour WIE-P3</t>
  </si>
  <si>
    <t>3 à 4</t>
  </si>
  <si>
    <t>Holtz 1121961 Rev1</t>
  </si>
  <si>
    <t>1 bis</t>
  </si>
  <si>
    <t>ALTERNATIVE to 1 :</t>
  </si>
  <si>
    <t>HM 9 RP 1.4305</t>
  </si>
  <si>
    <t>Gamme de mesure : 0,3 à 0,8lpm</t>
  </si>
  <si>
    <t>Linéarité : +-2,5% de lecture</t>
  </si>
  <si>
    <t>Linéarité : +-1% de lecture</t>
  </si>
  <si>
    <t>nombre d'impulsions: environ 100000</t>
  </si>
  <si>
    <t>Connexion: G3/8 femelle</t>
  </si>
  <si>
    <t>Axes: Saphire</t>
  </si>
  <si>
    <t>REV2</t>
  </si>
  <si>
    <t>DDP Petten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</si>
</sst>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marc.lapetite@ec.europa.e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et.jrc.ec.europa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0"/>
  <sheetViews>
    <sheetView tabSelected="1" zoomScaleNormal="100" workbookViewId="0">
      <selection activeCell="E90" sqref="E9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101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41290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61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99">
        <v>41254</v>
      </c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91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41263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94</v>
      </c>
      <c r="E23" s="96" t="s">
        <v>64</v>
      </c>
      <c r="F23" s="96"/>
      <c r="G23" s="97">
        <v>1</v>
      </c>
      <c r="H23" s="48">
        <v>1323</v>
      </c>
      <c r="I23" s="47"/>
      <c r="J23" s="47">
        <f>G23*H23</f>
        <v>1323</v>
      </c>
      <c r="K23" s="76" t="s">
        <v>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95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96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98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99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100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100" t="s">
        <v>93</v>
      </c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100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 t="s">
        <v>92</v>
      </c>
      <c r="C38" s="11"/>
      <c r="D38" s="96" t="s">
        <v>63</v>
      </c>
      <c r="E38" s="96" t="s">
        <v>64</v>
      </c>
      <c r="F38" s="96"/>
      <c r="G38" s="97">
        <v>1</v>
      </c>
      <c r="H38" s="48">
        <v>1584</v>
      </c>
      <c r="I38" s="47"/>
      <c r="J38" s="47"/>
      <c r="K38" s="76" t="s">
        <v>90</v>
      </c>
      <c r="M38" s="84">
        <v>0.56999999999999995</v>
      </c>
      <c r="N38" s="17">
        <f>L38*(1-M38)</f>
        <v>0</v>
      </c>
      <c r="O38" s="98">
        <v>0.4</v>
      </c>
      <c r="P38" s="95">
        <f>N38/(1-O38)</f>
        <v>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65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96" t="s">
        <v>66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96" t="s">
        <v>67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96" t="s">
        <v>68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97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69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72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73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74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>
        <v>2</v>
      </c>
      <c r="C51" s="11"/>
      <c r="D51" s="96" t="s">
        <v>75</v>
      </c>
      <c r="E51" s="96" t="s">
        <v>76</v>
      </c>
      <c r="F51" s="96"/>
      <c r="G51" s="97">
        <v>1</v>
      </c>
      <c r="H51" s="48">
        <v>363</v>
      </c>
      <c r="I51" s="47"/>
      <c r="J51" s="47">
        <f>G51*H51</f>
        <v>363</v>
      </c>
      <c r="K51" s="76" t="s">
        <v>90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77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78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79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>
        <v>3</v>
      </c>
      <c r="C56" s="11"/>
      <c r="D56" s="96" t="s">
        <v>80</v>
      </c>
      <c r="E56" s="96" t="s">
        <v>81</v>
      </c>
      <c r="F56" s="96"/>
      <c r="G56" s="97">
        <v>1</v>
      </c>
      <c r="H56" s="48">
        <v>399</v>
      </c>
      <c r="I56" s="47"/>
      <c r="J56" s="47">
        <f>G56*H56</f>
        <v>399</v>
      </c>
      <c r="K56" s="76" t="s">
        <v>90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82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84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83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85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86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87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/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>
        <v>4</v>
      </c>
      <c r="C64" s="11"/>
      <c r="D64" s="96" t="s">
        <v>88</v>
      </c>
      <c r="E64" s="96" t="s">
        <v>89</v>
      </c>
      <c r="F64" s="96"/>
      <c r="G64" s="97">
        <v>1</v>
      </c>
      <c r="H64" s="48">
        <v>26</v>
      </c>
      <c r="I64" s="47"/>
      <c r="J64" s="47">
        <f>G64*H64</f>
        <v>26</v>
      </c>
      <c r="K64" s="76" t="s">
        <v>90</v>
      </c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ht="15.75" customHeight="1" thickBot="1">
      <c r="A66" s="17"/>
      <c r="B66" s="58"/>
      <c r="C66" s="59"/>
      <c r="D66" s="60"/>
      <c r="E66" s="61"/>
      <c r="F66" s="62"/>
      <c r="G66" s="62"/>
      <c r="H66" s="63"/>
      <c r="I66" s="64"/>
      <c r="J66" s="64"/>
      <c r="K66" s="77"/>
    </row>
    <row r="67" spans="1:250" ht="15.75" customHeight="1">
      <c r="A67" s="17"/>
      <c r="B67" s="11"/>
      <c r="C67" s="11"/>
      <c r="D67" s="12"/>
      <c r="E67" s="21"/>
      <c r="F67" s="11"/>
      <c r="G67" s="30" t="s">
        <v>4</v>
      </c>
      <c r="H67" s="48" t="s">
        <v>3</v>
      </c>
      <c r="I67" s="47"/>
      <c r="J67" s="47">
        <f>SUM(J22:J66)</f>
        <v>2111</v>
      </c>
      <c r="K67" s="57"/>
    </row>
    <row r="68" spans="1:250" ht="15.75" customHeight="1">
      <c r="A68" s="17"/>
      <c r="B68" s="11"/>
      <c r="C68" s="11"/>
      <c r="D68" s="12"/>
      <c r="E68" s="41"/>
      <c r="F68" s="39"/>
      <c r="G68" s="40" t="s">
        <v>31</v>
      </c>
      <c r="H68" s="49" t="s">
        <v>3</v>
      </c>
      <c r="I68" s="50"/>
      <c r="J68" s="50">
        <v>0</v>
      </c>
      <c r="K68" s="55"/>
    </row>
    <row r="69" spans="1:250" ht="15.75" customHeight="1">
      <c r="A69" s="17"/>
      <c r="B69" s="11"/>
      <c r="C69" s="11"/>
      <c r="D69" s="12"/>
      <c r="E69" s="42"/>
      <c r="F69" s="43"/>
      <c r="G69" s="54" t="s">
        <v>35</v>
      </c>
      <c r="H69" s="51" t="s">
        <v>3</v>
      </c>
      <c r="I69" s="52"/>
      <c r="J69" s="52">
        <v>0</v>
      </c>
      <c r="K69" s="56"/>
    </row>
    <row r="70" spans="1:250" ht="15.75" customHeight="1" thickBot="1">
      <c r="A70" s="17"/>
      <c r="B70" s="59"/>
      <c r="C70" s="59"/>
      <c r="D70" s="58"/>
      <c r="E70" s="67"/>
      <c r="F70" s="68"/>
      <c r="G70" s="69" t="s">
        <v>32</v>
      </c>
      <c r="H70" s="70" t="s">
        <v>3</v>
      </c>
      <c r="I70" s="71"/>
      <c r="J70" s="71">
        <v>50</v>
      </c>
      <c r="K70" s="72"/>
    </row>
    <row r="71" spans="1:250" ht="15.75" customHeight="1">
      <c r="A71" s="17"/>
      <c r="B71" s="11"/>
      <c r="C71" s="11"/>
      <c r="D71" s="12"/>
      <c r="E71" s="21"/>
      <c r="F71" s="11"/>
      <c r="G71" s="29" t="s">
        <v>33</v>
      </c>
      <c r="H71" s="48" t="s">
        <v>3</v>
      </c>
      <c r="I71" s="47"/>
      <c r="J71" s="47">
        <f>SUM(J67:J70)</f>
        <v>2161</v>
      </c>
      <c r="K71" s="57"/>
    </row>
    <row r="72" spans="1:250" ht="15.75" customHeight="1" thickBot="1">
      <c r="A72" s="17"/>
      <c r="B72" s="59"/>
      <c r="C72" s="59"/>
      <c r="D72" s="58"/>
      <c r="E72" s="61"/>
      <c r="F72" s="59"/>
      <c r="G72" s="65" t="s">
        <v>34</v>
      </c>
      <c r="H72" s="63" t="s">
        <v>3</v>
      </c>
      <c r="I72" s="64"/>
      <c r="J72" s="64">
        <f>0.196*J71</f>
        <v>423.55600000000004</v>
      </c>
      <c r="K72" s="66"/>
    </row>
    <row r="73" spans="1:250" ht="15.75" customHeight="1">
      <c r="A73" s="17"/>
      <c r="B73" s="11"/>
      <c r="C73" s="11"/>
      <c r="D73" s="12"/>
      <c r="E73" s="17"/>
      <c r="F73" s="11"/>
      <c r="G73" s="53" t="s">
        <v>4</v>
      </c>
      <c r="H73" s="48" t="s">
        <v>3</v>
      </c>
      <c r="I73" s="47"/>
      <c r="J73" s="48">
        <f>SUM(J71:J72)</f>
        <v>2584.556</v>
      </c>
      <c r="K73" s="57"/>
    </row>
    <row r="74" spans="1:250" ht="15.75" customHeight="1">
      <c r="A74" s="17"/>
      <c r="B74" s="11"/>
      <c r="C74" s="11"/>
      <c r="D74" s="12"/>
      <c r="E74" s="17"/>
      <c r="F74" s="11"/>
      <c r="G74" s="53"/>
      <c r="H74" s="48"/>
      <c r="I74" s="47"/>
      <c r="J74" s="48"/>
      <c r="K74" s="57"/>
    </row>
    <row r="75" spans="1:250" s="17" customFormat="1" ht="15.75" customHeight="1">
      <c r="B75" s="26" t="s">
        <v>51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 t="s">
        <v>36</v>
      </c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8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18"/>
      <c r="E79" s="11"/>
      <c r="F79" s="11"/>
      <c r="G79" s="13"/>
      <c r="H79" s="19"/>
      <c r="I79" s="11"/>
      <c r="J79" s="15"/>
      <c r="K79" s="16"/>
      <c r="L79" s="2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C80" s="11"/>
      <c r="D80" s="73" t="s">
        <v>37</v>
      </c>
      <c r="E80" s="11"/>
      <c r="F80" s="11"/>
      <c r="G80" s="13"/>
      <c r="H80" s="14"/>
      <c r="I80" s="11"/>
      <c r="J80" s="7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53" t="s">
        <v>38</v>
      </c>
      <c r="E81" s="96" t="s">
        <v>102</v>
      </c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45</v>
      </c>
      <c r="E82" s="87" t="s">
        <v>49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46</v>
      </c>
      <c r="E83" s="17" t="s">
        <v>39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50</v>
      </c>
      <c r="E84" s="22" t="s">
        <v>40</v>
      </c>
      <c r="K84" s="21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47</v>
      </c>
      <c r="E85" s="17" t="s">
        <v>41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53" t="s">
        <v>48</v>
      </c>
      <c r="E86" s="11" t="s">
        <v>42</v>
      </c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43</v>
      </c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8"/>
      <c r="C91" s="8"/>
      <c r="D91" s="11"/>
      <c r="E91" s="11"/>
      <c r="F91" s="11"/>
      <c r="G91" s="23"/>
      <c r="H91" s="11"/>
      <c r="I91" s="11"/>
      <c r="J91" s="23"/>
      <c r="K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14</v>
      </c>
      <c r="C92" s="11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 t="s">
        <v>44</v>
      </c>
      <c r="C93" s="8"/>
      <c r="D93" s="11"/>
      <c r="E93" s="11"/>
      <c r="F93" s="11"/>
      <c r="G93" s="23"/>
      <c r="H93" s="11"/>
      <c r="I93" s="11"/>
      <c r="J93" s="23"/>
      <c r="K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8"/>
      <c r="C95" s="8"/>
      <c r="D95" s="5"/>
      <c r="E95" s="6"/>
      <c r="F95" s="6"/>
      <c r="G95" s="7"/>
      <c r="H95" s="6"/>
      <c r="I95" s="6"/>
      <c r="J95" s="7"/>
      <c r="K95" s="7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jean-marc.lapetite@ec.europa.eu"/>
    <hyperlink ref="D13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2013-01-16T14:25:41Z</dcterms:modified>
</cp:coreProperties>
</file>