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37" i="1" l="1"/>
  <c r="L23" i="1" l="1"/>
  <c r="J35" i="1" l="1"/>
  <c r="N23" i="1" l="1"/>
  <c r="P23" i="1" s="1"/>
  <c r="J23" i="1" l="1"/>
  <c r="J56" i="1" s="1"/>
  <c r="J60" i="1" s="1"/>
  <c r="J61" i="1" l="1"/>
  <c r="J62" i="1" s="1"/>
</calcChain>
</file>

<file path=xl/sharedStrings.xml><?xml version="1.0" encoding="utf-8"?>
<sst xmlns="http://schemas.openxmlformats.org/spreadsheetml/2006/main" count="112" uniqueCount="97">
  <si>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</si>
  <si>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</si>
  <si>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</si>
  <si>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</si>
  <si>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</si>
  <si>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</si>
  <si>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</si>
  <si>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</si>
  <si>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</si>
  <si>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</si>
  <si>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</si>
  <si>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</si>
  <si>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</si>
  <si>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</si>
  <si>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</si>
  <si>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</si>
  <si>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</si>
  <si>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</si>
  <si>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</si>
  <si>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</si>
  <si>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</si>
  <si>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</si>
  <si>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</si>
  <si>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</si>
  <si>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</si>
  <si>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</si>
  <si>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</si>
  <si>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</si>
  <si>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</si>
  <si>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</si>
  <si>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</si>
  <si>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</si>
  <si>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</si>
  <si>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</si>
  <si>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</si>
  <si>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</si>
  <si>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</si>
  <si>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</si>
  <si>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</si>
  <si>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</si>
  <si>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</si>
  <si>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</si>
  <si>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</si>
  <si>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</si>
  <si>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</si>
  <si>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</si>
  <si>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</si>
  <si>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</si>
  <si>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</si>
  <si>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</si>
  <si>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</si>
  <si>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</si>
  <si>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</si>
  <si>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</si>
  <si>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</si>
  <si>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</si>
  <si>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</si>
  <si>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</si>
  <si>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</si>
  <si>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</si>
  <si>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</si>
  <si>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</si>
  <si>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</si>
  <si>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Alimentation : 24Vdc</t>
  </si>
  <si>
    <t>Connecteur 8 pin pour câble 6-8mm</t>
  </si>
  <si>
    <t>Livré Villeneuve d'Ascq</t>
  </si>
  <si>
    <t>Pression : 8 bar</t>
  </si>
  <si>
    <t>Température max. 120°C</t>
  </si>
  <si>
    <t>Application:</t>
  </si>
  <si>
    <t>Sonde thermique massique SS20.600</t>
  </si>
  <si>
    <t>Gamme de mesure : -20°C à -120°C</t>
  </si>
  <si>
    <t>524 929</t>
  </si>
  <si>
    <t>A2012RH448</t>
  </si>
  <si>
    <t>524 600-1166312108</t>
  </si>
  <si>
    <t>Gamme de mesure : 0-220m/s</t>
  </si>
  <si>
    <t>Pression max : 16 bars</t>
  </si>
  <si>
    <t>Longueur de sonde : 120mm</t>
  </si>
  <si>
    <t>Précision standard avec correction pou application hydrogène</t>
  </si>
  <si>
    <t>Avec ATEX category is II 3G Ex nA ic IIC T4 Gc</t>
  </si>
  <si>
    <t>Avec sortie impulsion 0,1m3 par pulse pour diamètre interne de 54mm</t>
  </si>
  <si>
    <t>Pression de service : 8 bars</t>
  </si>
  <si>
    <t>Deux sorties 4-20mA pour la vitesse et la température</t>
  </si>
  <si>
    <t>Fluide : Hydrogene</t>
  </si>
  <si>
    <t>Débit 24 à 2880 Nm3/h</t>
  </si>
  <si>
    <t>Tuyauterie DN50 (54mm interne)</t>
  </si>
  <si>
    <t>7 - 8</t>
  </si>
  <si>
    <t>Afficheur MD10.015</t>
  </si>
  <si>
    <t>Deux entrées analogiques</t>
  </si>
  <si>
    <t>Visualisation vitesse, conversion en m3/h</t>
  </si>
  <si>
    <t>Fonction locale : totalisation</t>
  </si>
  <si>
    <t>Deux relais d'alarme</t>
  </si>
  <si>
    <t>Une sortie 4-20mA pour retransmission</t>
  </si>
  <si>
    <t>Alimentation sonde SS20.600</t>
  </si>
  <si>
    <t>Alimentation : 230Vac</t>
  </si>
  <si>
    <t>Materiel non ATEX</t>
  </si>
  <si>
    <t>Visualisation température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</si>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</sst>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zoomScale="115" zoomScaleNormal="115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96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41249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69</v>
      </c>
      <c r="F23" s="96"/>
      <c r="G23" s="97">
        <v>1</v>
      </c>
      <c r="H23" s="48">
        <v>1890</v>
      </c>
      <c r="I23" s="47"/>
      <c r="J23" s="47">
        <f>G23*H23</f>
        <v>1890</v>
      </c>
      <c r="K23" s="76" t="s">
        <v>85</v>
      </c>
      <c r="L23" s="17">
        <f>1120+220+230+170+390</f>
        <v>2130</v>
      </c>
      <c r="M23" s="84">
        <v>0.38</v>
      </c>
      <c r="N23" s="17">
        <f>L23*(1-M23)</f>
        <v>1320.6</v>
      </c>
      <c r="O23" s="98">
        <v>0.3</v>
      </c>
      <c r="P23" s="95">
        <f>N23/(1-O23)</f>
        <v>1886.5714285714287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80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99" t="s">
        <v>71</v>
      </c>
      <c r="E35" s="96" t="s">
        <v>64</v>
      </c>
      <c r="F35" s="96"/>
      <c r="G35" s="97">
        <v>1</v>
      </c>
      <c r="H35" s="48">
        <v>43</v>
      </c>
      <c r="I35" s="47"/>
      <c r="J35" s="47">
        <f>G35*H35</f>
        <v>43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3</v>
      </c>
      <c r="C37" s="11"/>
      <c r="D37" s="103">
        <v>527330</v>
      </c>
      <c r="E37" s="96" t="s">
        <v>86</v>
      </c>
      <c r="F37" s="96"/>
      <c r="G37" s="97">
        <v>1</v>
      </c>
      <c r="H37" s="48">
        <v>430</v>
      </c>
      <c r="I37" s="47"/>
      <c r="J37" s="47">
        <f>G37*H37</f>
        <v>430</v>
      </c>
      <c r="K37" s="76" t="s">
        <v>19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87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88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89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95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90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91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92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93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94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68</v>
      </c>
      <c r="E48" s="96"/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 t="s">
        <v>82</v>
      </c>
      <c r="E49" s="96"/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 t="s">
        <v>66</v>
      </c>
      <c r="E50" s="96"/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 t="s">
        <v>67</v>
      </c>
      <c r="E51" s="96"/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 t="s">
        <v>83</v>
      </c>
      <c r="E52" s="96"/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 t="s">
        <v>84</v>
      </c>
      <c r="E53" s="96"/>
      <c r="F53" s="96"/>
      <c r="G53" s="97"/>
      <c r="H53" s="48"/>
      <c r="I53" s="47"/>
      <c r="J53" s="47"/>
      <c r="K53" s="76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2363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32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36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33</v>
      </c>
      <c r="H59" s="70" t="s">
        <v>3</v>
      </c>
      <c r="I59" s="71"/>
      <c r="J59" s="71">
        <v>25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34</v>
      </c>
      <c r="H60" s="48" t="s">
        <v>3</v>
      </c>
      <c r="I60" s="47"/>
      <c r="J60" s="47">
        <f>SUM(J56:J59)</f>
        <v>2388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35</v>
      </c>
      <c r="H61" s="63" t="s">
        <v>3</v>
      </c>
      <c r="I61" s="64"/>
      <c r="J61" s="64">
        <f>0.196*J60</f>
        <v>468.048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2856.0479999999998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52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37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38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39</v>
      </c>
      <c r="E70" s="18" t="s">
        <v>65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46</v>
      </c>
      <c r="E71" s="87" t="s">
        <v>50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51</v>
      </c>
      <c r="E73" s="22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48</v>
      </c>
      <c r="E74" s="17" t="s">
        <v>42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49</v>
      </c>
      <c r="E75" s="11" t="s">
        <v>43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44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14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45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2012-12-06T09:09:13Z</dcterms:modified>
</cp:coreProperties>
</file>