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37" i="1" l="1"/>
  <c r="J35" i="1"/>
  <c r="J33" i="1"/>
  <c r="L23" i="1"/>
  <c r="N23" i="1" l="1"/>
  <c r="P23" i="1" s="1"/>
  <c r="J23" i="1" l="1"/>
  <c r="J46" i="1" s="1"/>
  <c r="J50" i="1" s="1"/>
  <c r="J51" i="1" l="1"/>
  <c r="J52" i="1" s="1"/>
</calcChain>
</file>

<file path=xl/sharedStrings.xml><?xml version="1.0" encoding="utf-8"?>
<sst xmlns="http://schemas.openxmlformats.org/spreadsheetml/2006/main" count="103" uniqueCount="86">
  <si>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</si>
  <si>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</si>
  <si>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</si>
  <si>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</si>
  <si>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</si>
  <si>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</si>
  <si>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</si>
  <si>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</si>
  <si>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</si>
  <si>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</si>
  <si>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</si>
  <si>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</si>
  <si>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</si>
  <si>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</si>
  <si>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</si>
  <si>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</si>
  <si>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</si>
  <si>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</si>
  <si>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</si>
  <si>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</si>
  <si>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</si>
  <si>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</si>
  <si>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</si>
  <si>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</si>
  <si>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</si>
  <si>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</si>
  <si>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</si>
  <si>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</si>
  <si>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</si>
  <si>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</si>
  <si>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</si>
  <si>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</si>
  <si>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</si>
  <si>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</si>
  <si>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</si>
  <si>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</si>
  <si>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</si>
  <si>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</si>
  <si>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</si>
  <si>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</si>
  <si>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</si>
  <si>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</si>
  <si>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</si>
  <si>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</si>
  <si>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</si>
  <si>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</si>
  <si>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</si>
  <si>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</si>
  <si>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</si>
  <si>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</si>
  <si>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</si>
  <si>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</si>
  <si>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</si>
  <si>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</si>
  <si>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A2012RH429</t>
  </si>
  <si>
    <t>MARCHAL Pierre Doctorant</t>
  </si>
  <si>
    <t>IRSN/PSN-RES/SCA/LECEV</t>
  </si>
  <si>
    <t>Site du CEA Saclay</t>
  </si>
  <si>
    <t xml:space="preserve">Bât 450 Sud- </t>
  </si>
  <si>
    <t xml:space="preserve">B.P. 68 </t>
  </si>
  <si>
    <t>91192 Gif-sur-Yvette Cedex</t>
  </si>
  <si>
    <t>Tél : 01-69-08-91-24</t>
  </si>
  <si>
    <t>521 501-24211</t>
  </si>
  <si>
    <t>Sonde thermique massique SS20.500</t>
  </si>
  <si>
    <t>Longueur : 150mm</t>
  </si>
  <si>
    <t>Gamme de mesure : 0-20m/s</t>
  </si>
  <si>
    <t>Haute précision avec certficiat de calibration</t>
  </si>
  <si>
    <t>Gamme de mesure : -40 à +85°C</t>
  </si>
  <si>
    <t>Alimentation: 24Vdc</t>
  </si>
  <si>
    <t>Deux sorties : 4-20mA/0-10V</t>
  </si>
  <si>
    <t>2</t>
  </si>
  <si>
    <t xml:space="preserve">Application : Air, pression atpos, temp ambiante </t>
  </si>
  <si>
    <t>Débit 550Nm3/h diamètre : 110mm : Vitesse calculée : 21Nm/s</t>
  </si>
  <si>
    <t>Connecteur M12 et câble 5 mètres</t>
  </si>
  <si>
    <t>523 564</t>
  </si>
  <si>
    <t>Raccord de passage Gaz 1/2'' Laiton</t>
  </si>
  <si>
    <t>517 206</t>
  </si>
  <si>
    <t>Afficheur MD10.015</t>
  </si>
  <si>
    <t>Deux entrées analogiques 4-20mA</t>
  </si>
  <si>
    <t>Conversion m/s en m3/h</t>
  </si>
  <si>
    <t>Deux relais d'alarme</t>
  </si>
  <si>
    <t>Alimentation sonde SS20.500 intégrée</t>
  </si>
  <si>
    <t>Alimentation : 220Vac</t>
  </si>
  <si>
    <t>Une sortie analogique 4-20mA/0-10V pour retransmission</t>
  </si>
  <si>
    <t>Fonction totalisation</t>
  </si>
  <si>
    <t>Livré Gif-sur-Yvette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</si>
</sst>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Border="1" applyAlignment="1" applyProtection="1">
      <alignment horizontal="left" vertical="center"/>
      <protection locked="0"/>
    </xf>
    <xf numFmtId="3" fontId="9" fillId="0" borderId="0" xfId="0" quotePrefix="1" applyNumberFormat="1" applyFont="1" applyBorder="1" applyAlignment="1" applyProtection="1">
      <alignment horizontal="left" vertical="center"/>
      <protection locked="0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topLeftCell="A2" zoomScaleNormal="100" workbookViewId="0">
      <selection activeCell="E61" sqref="E6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41232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896</v>
      </c>
      <c r="I23" s="47"/>
      <c r="J23" s="47">
        <f>G23*H23</f>
        <v>896</v>
      </c>
      <c r="K23" s="76" t="s">
        <v>70</v>
      </c>
      <c r="L23" s="17">
        <f>640+26+201</f>
        <v>867</v>
      </c>
      <c r="M23" s="84">
        <v>0.38</v>
      </c>
      <c r="N23" s="17">
        <f>L23*(1-M23)</f>
        <v>537.54</v>
      </c>
      <c r="O23" s="98">
        <v>0.4</v>
      </c>
      <c r="P23" s="95">
        <f>N23/(1-O23)</f>
        <v>895.9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83" t="s">
        <v>74</v>
      </c>
      <c r="E33" s="96" t="s">
        <v>73</v>
      </c>
      <c r="F33" s="96"/>
      <c r="G33" s="97">
        <v>1</v>
      </c>
      <c r="H33" s="48">
        <v>38</v>
      </c>
      <c r="I33" s="47"/>
      <c r="J33" s="47">
        <f>G33*H33</f>
        <v>38</v>
      </c>
      <c r="K33" s="76" t="s">
        <v>70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02">
        <v>3</v>
      </c>
      <c r="C35" s="11"/>
      <c r="D35" s="103" t="s">
        <v>76</v>
      </c>
      <c r="E35" s="96" t="s">
        <v>75</v>
      </c>
      <c r="F35" s="96"/>
      <c r="G35" s="97">
        <v>1</v>
      </c>
      <c r="H35" s="48">
        <v>31</v>
      </c>
      <c r="I35" s="47"/>
      <c r="J35" s="47">
        <f>G35*H35</f>
        <v>31</v>
      </c>
      <c r="K35" s="76" t="s">
        <v>70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02"/>
      <c r="C36" s="11"/>
      <c r="D36" s="103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02">
        <v>4</v>
      </c>
      <c r="C37" s="11"/>
      <c r="D37" s="104">
        <v>527330</v>
      </c>
      <c r="E37" s="96" t="s">
        <v>77</v>
      </c>
      <c r="F37" s="96"/>
      <c r="G37" s="97">
        <v>1</v>
      </c>
      <c r="H37" s="48">
        <v>430</v>
      </c>
      <c r="I37" s="47"/>
      <c r="J37" s="47">
        <f>G37*H37</f>
        <v>430</v>
      </c>
      <c r="K37" s="76" t="s">
        <v>70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02"/>
      <c r="C38" s="11"/>
      <c r="D38" s="103"/>
      <c r="E38" s="96" t="s">
        <v>78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02"/>
      <c r="C39" s="11"/>
      <c r="D39" s="103"/>
      <c r="E39" s="96" t="s">
        <v>79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02"/>
      <c r="C40" s="11"/>
      <c r="D40" s="103"/>
      <c r="E40" s="96" t="s">
        <v>80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02"/>
      <c r="C41" s="11"/>
      <c r="D41" s="103"/>
      <c r="E41" s="96" t="s">
        <v>81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02"/>
      <c r="C42" s="11"/>
      <c r="D42" s="103"/>
      <c r="E42" s="96" t="s">
        <v>82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02"/>
      <c r="C43" s="11"/>
      <c r="D43" s="103"/>
      <c r="E43" s="96" t="s">
        <v>83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02"/>
      <c r="C44" s="11"/>
      <c r="D44" s="103"/>
      <c r="E44" s="96" t="s">
        <v>84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1395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31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35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32</v>
      </c>
      <c r="H49" s="70" t="s">
        <v>3</v>
      </c>
      <c r="I49" s="71"/>
      <c r="J49" s="71">
        <v>25</v>
      </c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33</v>
      </c>
      <c r="H50" s="48" t="s">
        <v>3</v>
      </c>
      <c r="I50" s="47"/>
      <c r="J50" s="47">
        <f>SUM(J46:J49)</f>
        <v>1420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34</v>
      </c>
      <c r="H51" s="63" t="s">
        <v>3</v>
      </c>
      <c r="I51" s="64"/>
      <c r="J51" s="64">
        <f>0.196*J50</f>
        <v>278.32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1698.32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51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36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37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38</v>
      </c>
      <c r="E60" s="18" t="s">
        <v>85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45</v>
      </c>
      <c r="E61" s="87" t="s">
        <v>49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46</v>
      </c>
      <c r="E62" s="17" t="s">
        <v>39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50</v>
      </c>
      <c r="E63" s="22" t="s">
        <v>40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47</v>
      </c>
      <c r="E64" s="17" t="s">
        <v>41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48</v>
      </c>
      <c r="E65" s="11" t="s">
        <v>42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43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14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44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2012-11-19T15:23:21Z</dcterms:modified>
</cp:coreProperties>
</file>