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QUOTE!$A$1:$K$83</definedName>
  </definedNames>
  <calcPr calcId="145621"/>
</workbook>
</file>

<file path=xl/calcChain.xml><?xml version="1.0" encoding="utf-8"?>
<calcChain xmlns="http://schemas.openxmlformats.org/spreadsheetml/2006/main">
  <c r="N46" i="1" l="1"/>
  <c r="P46" i="1" s="1"/>
  <c r="N42" i="1"/>
  <c r="P42" i="1" s="1"/>
  <c r="N32" i="1"/>
  <c r="P32" i="1" s="1"/>
  <c r="J42" i="1" l="1"/>
  <c r="J32" i="1"/>
  <c r="N23" i="1" l="1"/>
  <c r="P23" i="1" s="1"/>
  <c r="J23" i="1" l="1"/>
  <c r="J57" i="1" s="1"/>
  <c r="J61" i="1" s="1"/>
  <c r="J62" i="1" l="1"/>
  <c r="J63" i="1" s="1"/>
</calcChain>
</file>

<file path=xl/sharedStrings.xml><?xml version="1.0" encoding="utf-8"?>
<sst xmlns="http://schemas.openxmlformats.org/spreadsheetml/2006/main" count="110" uniqueCount="91">
  <si>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</si>
  <si>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</si>
  <si>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</si>
  <si>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</si>
  <si>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</si>
  <si>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</si>
  <si>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</si>
  <si>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</si>
  <si>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</si>
  <si>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</si>
  <si>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</si>
  <si>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</si>
  <si>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</si>
  <si>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</si>
  <si>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</si>
  <si>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</si>
  <si>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</si>
  <si>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</si>
  <si>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</si>
  <si>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</si>
  <si>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</si>
  <si>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</si>
  <si>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</si>
  <si>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</si>
  <si>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</si>
  <si>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</si>
  <si>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</si>
  <si>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</si>
  <si>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</si>
  <si>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</si>
  <si>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</si>
  <si>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</si>
  <si>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</si>
  <si>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</si>
  <si>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</si>
  <si>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</si>
  <si>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</si>
  <si>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</si>
  <si>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</si>
  <si>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</si>
  <si>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</si>
  <si>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</si>
  <si>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</si>
  <si>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</si>
  <si>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</si>
  <si>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</si>
  <si>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</si>
  <si>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</si>
  <si>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</si>
  <si>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</si>
  <si>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</si>
  <si>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</si>
  <si>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</si>
  <si>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</si>
  <si>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A2012RH423</t>
  </si>
  <si>
    <t>Pascal LEQUESNE</t>
  </si>
  <si>
    <t>Yokogawa France </t>
  </si>
  <si>
    <t>17, rue Paul Dautier - BP 267J</t>
  </si>
  <si>
    <t>Direct line : +33 (0)2 51 12 61 11 - Fax : +33 (0)1 39 26 10 65 - Mobile : +33 (0)6 77 02 97 59</t>
  </si>
  <si>
    <t>E-mail : pascal.lequesne@fr.yokogawa.com</t>
  </si>
  <si>
    <t xml:space="preserve">Visit us at http://www.yokogawa.com/fr </t>
  </si>
  <si>
    <t xml:space="preserve">Rendez-nous visite sur http://www.yokogawa.com/fr </t>
  </si>
  <si>
    <t xml:space="preserve">78147 Vélizy Villacoublay Cedex - France </t>
  </si>
  <si>
    <t>524 600-2131111106</t>
  </si>
  <si>
    <t>Sonde thermique massique SS20.600</t>
  </si>
  <si>
    <t>Deux sorties 4-20mA pour vitesse et température</t>
  </si>
  <si>
    <t>longueur : 250mm</t>
  </si>
  <si>
    <t>Avec raccord de passage G1/2'' Inox</t>
  </si>
  <si>
    <t>Gamme de mesure : 0-60m/s</t>
  </si>
  <si>
    <t>Gamme de mesure : -20°C à +120°C</t>
  </si>
  <si>
    <t>Sortie impusion 0-100Hz</t>
  </si>
  <si>
    <t>2</t>
  </si>
  <si>
    <t>524 500-21412205</t>
  </si>
  <si>
    <t>Sonde thermique massique SS20.650</t>
  </si>
  <si>
    <t>longueur : 400mm</t>
  </si>
  <si>
    <t>Avec raccord de passage G1/2'' laiton</t>
  </si>
  <si>
    <t>Gamme de mesure : 0-40m/s</t>
  </si>
  <si>
    <t>Gamme de mesure : 0°C à +200°C</t>
  </si>
  <si>
    <r>
      <t xml:space="preserve">Pour Air comprimé, 400gr/s en </t>
    </r>
    <r>
      <rPr>
        <b/>
        <sz val="10"/>
        <color rgb="FFFF0000"/>
        <rFont val="Arial"/>
        <family val="2"/>
      </rPr>
      <t>125mm</t>
    </r>
    <r>
      <rPr>
        <b/>
        <sz val="10"/>
        <rFont val="Arial"/>
        <family val="2"/>
      </rPr>
      <t xml:space="preserve"> diamètre conduite interne: vitesse calculée: 33 Nm/s</t>
    </r>
  </si>
  <si>
    <r>
      <t xml:space="preserve">Pour Air comprimé, 100gr/s en </t>
    </r>
    <r>
      <rPr>
        <b/>
        <sz val="10"/>
        <color rgb="FFFF0000"/>
        <rFont val="Arial"/>
        <family val="2"/>
      </rPr>
      <t>65mm</t>
    </r>
    <r>
      <rPr>
        <b/>
        <sz val="10"/>
        <rFont val="Arial"/>
        <family val="2"/>
      </rPr>
      <t xml:space="preserve"> diamètre conduite interne: vitesse calculée: 33 Nm/s</t>
    </r>
  </si>
  <si>
    <t>Connecteur 8 pins et câble 5 mètres</t>
  </si>
  <si>
    <t>option:</t>
  </si>
  <si>
    <t>Afficheur MD10.015</t>
  </si>
  <si>
    <t>Deux entrées analogiques</t>
  </si>
  <si>
    <t>Deux relais d'alarme</t>
  </si>
  <si>
    <t>Une sortie 4-20mA pour retransmission</t>
  </si>
  <si>
    <t>Alimentation : 230Vac</t>
  </si>
  <si>
    <t>Visualisation vitesse, conversion en m3/H ou g/s</t>
  </si>
  <si>
    <t>Fonction totalisation</t>
  </si>
  <si>
    <t>Alimentation sonde SS20.600 ou SS20.650 intégrée</t>
  </si>
  <si>
    <r>
      <t xml:space="preserve">Pour Air comprimé, 450gr/s en </t>
    </r>
    <r>
      <rPr>
        <b/>
        <sz val="10"/>
        <color rgb="FFFF0000"/>
        <rFont val="Arial"/>
        <family val="2"/>
      </rPr>
      <t>100mm</t>
    </r>
    <r>
      <rPr>
        <b/>
        <sz val="10"/>
        <rFont val="Arial"/>
        <family val="2"/>
      </rPr>
      <t xml:space="preserve"> diamètre conduite interne: vitesse calculée: 60 Nm/s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</si>
</sst>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scal.lequesne@fr.yokogawa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yokogawa.com/fr" TargetMode="External"/><Relationship Id="rId4" Type="http://schemas.openxmlformats.org/officeDocument/2006/relationships/hyperlink" Target="http://www.yokogawa.com/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90"/>
  <sheetViews>
    <sheetView tabSelected="1" topLeftCell="A4" zoomScaleNormal="100" workbookViewId="0">
      <selection activeCell="E26" sqref="E2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56</v>
      </c>
      <c r="F8" s="21"/>
      <c r="G8" s="21"/>
      <c r="H8" s="30" t="s">
        <v>1</v>
      </c>
      <c r="I8" s="17"/>
      <c r="J8" s="74">
        <v>41227</v>
      </c>
      <c r="K8" s="21"/>
      <c r="M8" s="89"/>
    </row>
    <row r="9" spans="1:250" ht="15.75" customHeight="1">
      <c r="A9" s="17"/>
      <c r="B9" s="21"/>
      <c r="C9" s="21"/>
      <c r="D9" s="96" t="s">
        <v>57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62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55</v>
      </c>
      <c r="E12" s="8"/>
      <c r="F12" s="21"/>
      <c r="G12" s="17"/>
      <c r="H12" s="20" t="s">
        <v>27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60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 t="s">
        <v>61</v>
      </c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992</v>
      </c>
      <c r="I23" s="47"/>
      <c r="J23" s="47">
        <f>G23*H23</f>
        <v>992</v>
      </c>
      <c r="K23" s="76" t="s">
        <v>71</v>
      </c>
      <c r="L23" s="17">
        <v>1120</v>
      </c>
      <c r="M23" s="84">
        <v>0.38</v>
      </c>
      <c r="N23" s="17">
        <f>L23*(1-M23)</f>
        <v>694.4</v>
      </c>
      <c r="O23" s="98">
        <v>0.3</v>
      </c>
      <c r="P23" s="95">
        <f>N23/(1-O23)</f>
        <v>992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68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69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70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90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>
        <v>2</v>
      </c>
      <c r="C32" s="11"/>
      <c r="D32" s="96" t="s">
        <v>72</v>
      </c>
      <c r="E32" s="96" t="s">
        <v>73</v>
      </c>
      <c r="F32" s="96"/>
      <c r="G32" s="97">
        <v>2</v>
      </c>
      <c r="H32" s="48">
        <v>1934</v>
      </c>
      <c r="I32" s="47"/>
      <c r="J32" s="47">
        <f>G32*H32</f>
        <v>3868</v>
      </c>
      <c r="K32" s="76" t="s">
        <v>71</v>
      </c>
      <c r="L32" s="17">
        <v>2184</v>
      </c>
      <c r="M32" s="84">
        <v>0.38</v>
      </c>
      <c r="N32" s="17">
        <f>L32*(1-M32)</f>
        <v>1354.08</v>
      </c>
      <c r="O32" s="98">
        <v>0.3</v>
      </c>
      <c r="P32" s="95">
        <f>N32/(1-O32)</f>
        <v>1934.4</v>
      </c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65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74</v>
      </c>
      <c r="F34" s="96"/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75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 t="s">
        <v>76</v>
      </c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 t="s">
        <v>77</v>
      </c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70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78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79</v>
      </c>
      <c r="F40" s="96"/>
      <c r="G40" s="97"/>
      <c r="H40" s="48"/>
      <c r="I40" s="47"/>
      <c r="J40" s="47"/>
      <c r="K40" s="76"/>
      <c r="M40" s="84"/>
      <c r="O40" s="98"/>
      <c r="P40" s="95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>
        <v>3</v>
      </c>
      <c r="C42" s="11"/>
      <c r="D42" s="102">
        <v>524921</v>
      </c>
      <c r="E42" s="96" t="s">
        <v>80</v>
      </c>
      <c r="F42" s="96"/>
      <c r="G42" s="97">
        <v>3</v>
      </c>
      <c r="H42" s="48">
        <v>69</v>
      </c>
      <c r="I42" s="47"/>
      <c r="J42" s="47">
        <f>G42*H42</f>
        <v>207</v>
      </c>
      <c r="K42" s="76" t="s">
        <v>71</v>
      </c>
      <c r="L42" s="17">
        <v>69</v>
      </c>
      <c r="M42" s="84">
        <v>0.2</v>
      </c>
      <c r="N42" s="17">
        <f>L42*(1-M42)</f>
        <v>55.2</v>
      </c>
      <c r="O42" s="98">
        <v>0.2</v>
      </c>
      <c r="P42" s="95">
        <f>N42/(1-O42)</f>
        <v>69</v>
      </c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96"/>
      <c r="E43" s="96"/>
      <c r="F43" s="96"/>
      <c r="G43" s="97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 t="s">
        <v>81</v>
      </c>
      <c r="E44" s="96"/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>
        <v>4</v>
      </c>
      <c r="C46" s="11"/>
      <c r="D46" s="102">
        <v>527330</v>
      </c>
      <c r="E46" s="96" t="s">
        <v>82</v>
      </c>
      <c r="F46" s="96"/>
      <c r="G46" s="97">
        <v>1</v>
      </c>
      <c r="H46" s="48">
        <v>430</v>
      </c>
      <c r="I46" s="47"/>
      <c r="J46" s="47"/>
      <c r="K46" s="76" t="s">
        <v>71</v>
      </c>
      <c r="L46" s="17">
        <v>430</v>
      </c>
      <c r="M46" s="84">
        <v>0.2</v>
      </c>
      <c r="N46" s="17">
        <f>L46*(1-M46)</f>
        <v>344</v>
      </c>
      <c r="O46" s="98">
        <v>0.2</v>
      </c>
      <c r="P46" s="95">
        <f>N46/(1-O46)</f>
        <v>430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83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87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88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84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 t="s">
        <v>85</v>
      </c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 t="s">
        <v>89</v>
      </c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 t="s">
        <v>86</v>
      </c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s="17" customFormat="1" ht="15.75" customHeight="1">
      <c r="B54" s="12"/>
      <c r="C54" s="11"/>
      <c r="D54" s="96"/>
      <c r="E54" s="96"/>
      <c r="F54" s="96"/>
      <c r="G54" s="97"/>
      <c r="H54" s="48"/>
      <c r="I54" s="47"/>
      <c r="J54" s="47"/>
      <c r="K54" s="76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2"/>
      <c r="C55" s="11"/>
      <c r="D55" s="96"/>
      <c r="E55" s="96"/>
      <c r="F55" s="96"/>
      <c r="G55" s="97"/>
      <c r="H55" s="48"/>
      <c r="I55" s="47"/>
      <c r="J55" s="47"/>
      <c r="K55" s="76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ht="15.75" customHeight="1" thickBot="1">
      <c r="A56" s="17"/>
      <c r="B56" s="58"/>
      <c r="C56" s="59"/>
      <c r="D56" s="60"/>
      <c r="E56" s="61"/>
      <c r="F56" s="62"/>
      <c r="G56" s="62"/>
      <c r="H56" s="63"/>
      <c r="I56" s="64"/>
      <c r="J56" s="64"/>
      <c r="K56" s="77"/>
    </row>
    <row r="57" spans="1:250" ht="15.75" customHeight="1">
      <c r="A57" s="17"/>
      <c r="B57" s="11"/>
      <c r="C57" s="11"/>
      <c r="D57" s="12"/>
      <c r="E57" s="21"/>
      <c r="F57" s="11"/>
      <c r="G57" s="30" t="s">
        <v>4</v>
      </c>
      <c r="H57" s="48" t="s">
        <v>3</v>
      </c>
      <c r="I57" s="47"/>
      <c r="J57" s="47">
        <f>SUM(J22:J56)</f>
        <v>5067</v>
      </c>
      <c r="K57" s="57"/>
    </row>
    <row r="58" spans="1:250" ht="15.75" customHeight="1">
      <c r="A58" s="17"/>
      <c r="B58" s="11"/>
      <c r="C58" s="11"/>
      <c r="D58" s="12"/>
      <c r="E58" s="41"/>
      <c r="F58" s="39"/>
      <c r="G58" s="40" t="s">
        <v>31</v>
      </c>
      <c r="H58" s="49" t="s">
        <v>3</v>
      </c>
      <c r="I58" s="50"/>
      <c r="J58" s="50">
        <v>0</v>
      </c>
      <c r="K58" s="55"/>
    </row>
    <row r="59" spans="1:250" ht="15.75" customHeight="1">
      <c r="A59" s="17"/>
      <c r="B59" s="11"/>
      <c r="C59" s="11"/>
      <c r="D59" s="12"/>
      <c r="E59" s="42"/>
      <c r="F59" s="43"/>
      <c r="G59" s="54" t="s">
        <v>35</v>
      </c>
      <c r="H59" s="51" t="s">
        <v>3</v>
      </c>
      <c r="I59" s="52"/>
      <c r="J59" s="52">
        <v>0</v>
      </c>
      <c r="K59" s="56"/>
    </row>
    <row r="60" spans="1:250" ht="15.75" customHeight="1" thickBot="1">
      <c r="A60" s="17"/>
      <c r="B60" s="59"/>
      <c r="C60" s="59"/>
      <c r="D60" s="58"/>
      <c r="E60" s="67"/>
      <c r="F60" s="68"/>
      <c r="G60" s="69" t="s">
        <v>32</v>
      </c>
      <c r="H60" s="70" t="s">
        <v>3</v>
      </c>
      <c r="I60" s="71"/>
      <c r="J60" s="71"/>
      <c r="K60" s="72"/>
    </row>
    <row r="61" spans="1:250" ht="15.75" customHeight="1">
      <c r="A61" s="17"/>
      <c r="B61" s="11"/>
      <c r="C61" s="11"/>
      <c r="D61" s="12"/>
      <c r="E61" s="21"/>
      <c r="F61" s="11"/>
      <c r="G61" s="29" t="s">
        <v>33</v>
      </c>
      <c r="H61" s="48" t="s">
        <v>3</v>
      </c>
      <c r="I61" s="47"/>
      <c r="J61" s="47">
        <f>SUM(J57:J60)</f>
        <v>5067</v>
      </c>
      <c r="K61" s="57"/>
    </row>
    <row r="62" spans="1:250" ht="15.75" customHeight="1" thickBot="1">
      <c r="A62" s="17"/>
      <c r="B62" s="59"/>
      <c r="C62" s="59"/>
      <c r="D62" s="58"/>
      <c r="E62" s="61"/>
      <c r="F62" s="59"/>
      <c r="G62" s="65" t="s">
        <v>34</v>
      </c>
      <c r="H62" s="63" t="s">
        <v>3</v>
      </c>
      <c r="I62" s="64"/>
      <c r="J62" s="64">
        <f>0.196*J61</f>
        <v>993.13200000000006</v>
      </c>
      <c r="K62" s="66"/>
    </row>
    <row r="63" spans="1:250" ht="15.75" customHeight="1">
      <c r="A63" s="17"/>
      <c r="B63" s="11"/>
      <c r="C63" s="11"/>
      <c r="D63" s="12"/>
      <c r="E63" s="17"/>
      <c r="F63" s="11"/>
      <c r="G63" s="53" t="s">
        <v>4</v>
      </c>
      <c r="H63" s="48" t="s">
        <v>3</v>
      </c>
      <c r="I63" s="47"/>
      <c r="J63" s="48">
        <f>SUM(J61:J62)</f>
        <v>6060.1319999999996</v>
      </c>
      <c r="K63" s="57"/>
    </row>
    <row r="64" spans="1:250" ht="15.75" customHeight="1">
      <c r="A64" s="17"/>
      <c r="B64" s="11"/>
      <c r="C64" s="11"/>
      <c r="D64" s="12"/>
      <c r="E64" s="17"/>
      <c r="F64" s="11"/>
      <c r="G64" s="53"/>
      <c r="H64" s="48"/>
      <c r="I64" s="47"/>
      <c r="J64" s="48"/>
      <c r="K64" s="57"/>
    </row>
    <row r="65" spans="2:250" s="17" customFormat="1" ht="15.75" customHeight="1">
      <c r="B65" s="26" t="s">
        <v>51</v>
      </c>
      <c r="C65" s="11"/>
      <c r="D65" s="12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 t="s">
        <v>36</v>
      </c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8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8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8"/>
      <c r="E69" s="11"/>
      <c r="F69" s="11"/>
      <c r="G69" s="13"/>
      <c r="H69" s="19"/>
      <c r="I69" s="11"/>
      <c r="J69" s="15"/>
      <c r="K69" s="16"/>
      <c r="L69" s="2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C70" s="11"/>
      <c r="D70" s="73" t="s">
        <v>37</v>
      </c>
      <c r="E70" s="11"/>
      <c r="F70" s="11"/>
      <c r="G70" s="13"/>
      <c r="H70" s="14"/>
      <c r="I70" s="11"/>
      <c r="J70" s="7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53" t="s">
        <v>38</v>
      </c>
      <c r="E71" s="18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45</v>
      </c>
      <c r="E72" s="87" t="s">
        <v>49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46</v>
      </c>
      <c r="E73" s="17" t="s">
        <v>39</v>
      </c>
      <c r="K73" s="21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D74" s="25" t="s">
        <v>50</v>
      </c>
      <c r="E74" s="22" t="s">
        <v>40</v>
      </c>
      <c r="K74" s="21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D75" s="25" t="s">
        <v>47</v>
      </c>
      <c r="E75" s="17" t="s">
        <v>41</v>
      </c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/>
      <c r="C76" s="11"/>
      <c r="D76" s="53" t="s">
        <v>48</v>
      </c>
      <c r="E76" s="11" t="s">
        <v>42</v>
      </c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 t="s">
        <v>43</v>
      </c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11"/>
      <c r="C79" s="11"/>
      <c r="D79" s="12"/>
      <c r="E79" s="11"/>
      <c r="F79" s="11"/>
      <c r="G79" s="13"/>
      <c r="H79" s="14"/>
      <c r="I79" s="11"/>
      <c r="J79" s="15"/>
      <c r="K79" s="16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/>
      <c r="C80" s="11"/>
      <c r="D80" s="12"/>
      <c r="E80" s="11"/>
      <c r="F80" s="11"/>
      <c r="G80" s="13"/>
      <c r="H80" s="14"/>
      <c r="I80" s="11"/>
      <c r="J80" s="15"/>
      <c r="K80" s="16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8"/>
      <c r="C81" s="8"/>
      <c r="D81" s="11"/>
      <c r="E81" s="11"/>
      <c r="F81" s="11"/>
      <c r="G81" s="23"/>
      <c r="H81" s="11"/>
      <c r="I81" s="11"/>
      <c r="J81" s="23"/>
      <c r="K81" s="2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s="17" customFormat="1" ht="15.75" customHeight="1">
      <c r="B82" s="11" t="s">
        <v>14</v>
      </c>
      <c r="C82" s="11"/>
      <c r="D82" s="11"/>
      <c r="E82" s="11"/>
      <c r="F82" s="11"/>
      <c r="G82" s="23"/>
      <c r="H82" s="11"/>
      <c r="I82" s="11"/>
      <c r="J82" s="23"/>
      <c r="K82" s="23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  <c r="II82" s="37"/>
      <c r="IJ82" s="37"/>
      <c r="IK82" s="37"/>
      <c r="IL82" s="37"/>
      <c r="IM82" s="37"/>
      <c r="IN82" s="37"/>
      <c r="IO82" s="37"/>
      <c r="IP82" s="37"/>
    </row>
    <row r="83" spans="2:250" s="17" customFormat="1" ht="15.75" customHeight="1">
      <c r="B83" s="11" t="s">
        <v>44</v>
      </c>
      <c r="C83" s="8"/>
      <c r="D83" s="11"/>
      <c r="E83" s="11"/>
      <c r="F83" s="11"/>
      <c r="G83" s="23"/>
      <c r="H83" s="11"/>
      <c r="I83" s="11"/>
      <c r="J83" s="23"/>
      <c r="K83" s="23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</row>
    <row r="84" spans="2:250" ht="15.75" customHeight="1">
      <c r="B84" s="8"/>
      <c r="C84" s="8"/>
      <c r="D84" s="5"/>
      <c r="E84" s="6"/>
      <c r="F84" s="6"/>
      <c r="G84" s="7"/>
      <c r="H84" s="6"/>
      <c r="I84" s="6"/>
      <c r="J84" s="7"/>
      <c r="K84" s="7"/>
    </row>
    <row r="85" spans="2:250" ht="15.75" customHeight="1">
      <c r="B85" s="8"/>
      <c r="C85" s="8"/>
      <c r="D85" s="5"/>
      <c r="E85" s="6"/>
      <c r="F85" s="6"/>
      <c r="G85" s="7"/>
      <c r="H85" s="6"/>
      <c r="I85" s="6"/>
      <c r="J85" s="7"/>
      <c r="K85" s="7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7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7"/>
      <c r="H88" s="2"/>
      <c r="I88" s="2"/>
      <c r="J88" s="2"/>
      <c r="K88" s="2"/>
    </row>
    <row r="89" spans="2:250" ht="15.75" customHeight="1"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2:250" ht="15.75" customHeight="1">
      <c r="B90" s="2"/>
      <c r="C90" s="2"/>
      <c r="D90" s="2"/>
      <c r="E90" s="2"/>
      <c r="F90" s="2"/>
      <c r="G90" s="2"/>
      <c r="H90" s="2"/>
      <c r="I90" s="2"/>
      <c r="J90" s="2"/>
      <c r="K90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pascal.lequesne@fr.yokogawa.com"/>
    <hyperlink ref="D16" r:id="rId4" tooltip="blocked::http://www.yokogawa.com/fr_x000a_http://www.yokogawa.com/fr" display="http://www.yokogawa.com/fr"/>
    <hyperlink ref="D17" r:id="rId5" tooltip="blocked::http://www.yokogawa.com/fr_x000a_http://www.yokogawa.com/fr" display="http://www.yokogawa.com/fr"/>
  </hyperlinks>
  <printOptions horizontalCentered="1"/>
  <pageMargins left="0.33" right="0.27" top="0.32" bottom="0.33" header="0.24" footer="0.196850393700787"/>
  <pageSetup paperSize="9" scale="79" orientation="portrait" horizontalDpi="4294967292" r:id="rId6"/>
  <headerFooter alignWithMargins="0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2012-11-14T10:21:22Z</dcterms:modified>
</cp:coreProperties>
</file>