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8" i="1" l="1"/>
  <c r="J32" i="1"/>
  <c r="J23" i="1"/>
  <c r="N23" i="1" l="1"/>
  <c r="P23" i="1" s="1"/>
  <c r="J42" i="1" l="1"/>
  <c r="J46" i="1" s="1"/>
  <c r="J47" i="1" l="1"/>
  <c r="J48" i="1" s="1"/>
</calcChain>
</file>

<file path=xl/sharedStrings.xml><?xml version="1.0" encoding="utf-8"?>
<sst xmlns="http://schemas.openxmlformats.org/spreadsheetml/2006/main" count="100" uniqueCount="84">
  <si>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</si>
  <si>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</si>
  <si>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</si>
  <si>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</si>
  <si>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</si>
  <si>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</si>
  <si>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</si>
  <si>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</si>
  <si>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</si>
  <si>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</si>
  <si>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</si>
  <si>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</si>
  <si>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</si>
  <si>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</si>
  <si>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</si>
  <si>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</si>
  <si>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</si>
  <si>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</si>
  <si>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</si>
  <si>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</si>
  <si>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</si>
  <si>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</si>
  <si>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</si>
  <si>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</si>
  <si>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</si>
  <si>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</si>
  <si>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</si>
  <si>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</si>
  <si>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</si>
  <si>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</si>
  <si>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</si>
  <si>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</si>
  <si>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</si>
  <si>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</si>
  <si>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</si>
  <si>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</si>
  <si>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</si>
  <si>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</si>
  <si>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</si>
  <si>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</si>
  <si>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</si>
  <si>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</si>
  <si>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</si>
  <si>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</si>
  <si>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</si>
  <si>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</si>
  <si>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</si>
  <si>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</si>
  <si>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</si>
  <si>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</si>
  <si>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</si>
  <si>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</si>
  <si>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</si>
  <si>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</si>
  <si>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LED</t>
  </si>
  <si>
    <t>Route d'Hussigny</t>
  </si>
  <si>
    <t>54920 Villers La Montagne -France</t>
  </si>
  <si>
    <t>Y. Loth</t>
  </si>
  <si>
    <t xml:space="preserve">Téléphone+33 (0)3.82.26.00.10 - </t>
  </si>
  <si>
    <t>Télécopie +33(0)3.82.26.00.16</t>
  </si>
  <si>
    <t>yloth@led-longauto.com </t>
  </si>
  <si>
    <t>www.led-longauto.com </t>
  </si>
  <si>
    <t>4</t>
  </si>
  <si>
    <t>Avec arbre et palier en carbure de tungsten</t>
  </si>
  <si>
    <t>Boitier Inox</t>
  </si>
  <si>
    <t>Joints : Viton</t>
  </si>
  <si>
    <t>Pré-amplificateur</t>
  </si>
  <si>
    <t>Fréquence: 3 à 3000hz</t>
  </si>
  <si>
    <t>Sortie push/pull ou NPN</t>
  </si>
  <si>
    <t>Alimentation: 7-29Vdc</t>
  </si>
  <si>
    <t>Protection: IP65</t>
  </si>
  <si>
    <t>Stecker 5plg. Typ423 (PG7)</t>
  </si>
  <si>
    <t>Connecteur 5 pin pour VTEK/P</t>
  </si>
  <si>
    <t>Typ: 423 2 99-5114-00-05</t>
  </si>
  <si>
    <t>Ex work Bad Kotzing Allemagne</t>
  </si>
  <si>
    <t>Linéarité: +-0,5% de la lecture</t>
  </si>
  <si>
    <t>A2012RH415</t>
  </si>
  <si>
    <t>SRZ 100 ST.E.V</t>
  </si>
  <si>
    <t>Débitmètre helicoïdal SRZ</t>
  </si>
  <si>
    <t>Gamme: 1 à 100l/mn</t>
  </si>
  <si>
    <t>Connexion : Gaz 1" (400 Bars)</t>
  </si>
  <si>
    <t>VTER/P</t>
  </si>
  <si>
    <t>OFFER-No. 1121695 dtd. 06.11.2012</t>
  </si>
  <si>
    <t>holtz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</si>
</sst>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L19" sqref="L1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18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53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41219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57</v>
      </c>
      <c r="E12" s="8"/>
      <c r="F12" s="21"/>
      <c r="G12" s="17"/>
      <c r="H12" s="20" t="s">
        <v>27</v>
      </c>
      <c r="I12" s="20"/>
      <c r="J12" s="31" t="s">
        <v>76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89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0" t="s">
        <v>60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0" t="s">
        <v>61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82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83</v>
      </c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77</v>
      </c>
      <c r="E23" s="17" t="s">
        <v>78</v>
      </c>
      <c r="G23" s="99">
        <v>1</v>
      </c>
      <c r="H23" s="48">
        <v>3797</v>
      </c>
      <c r="I23" s="47"/>
      <c r="J23" s="47">
        <f>G23*H23</f>
        <v>3797</v>
      </c>
      <c r="K23" s="76" t="s">
        <v>62</v>
      </c>
      <c r="L23" s="17">
        <v>3797</v>
      </c>
      <c r="M23" s="84">
        <v>0.35</v>
      </c>
      <c r="N23" s="17">
        <f>L23*(1-M23)</f>
        <v>2468.0500000000002</v>
      </c>
      <c r="O23" s="98">
        <v>0.35</v>
      </c>
      <c r="P23" s="95">
        <f>N23/(1-O23)</f>
        <v>3797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00" t="s">
        <v>79</v>
      </c>
      <c r="G24" s="99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00" t="s">
        <v>75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01" t="s">
        <v>63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00" t="s">
        <v>80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00"/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00"/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81</v>
      </c>
      <c r="E32" s="96" t="s">
        <v>66</v>
      </c>
      <c r="G32" s="99">
        <v>1</v>
      </c>
      <c r="H32" s="48">
        <v>304</v>
      </c>
      <c r="I32" s="47"/>
      <c r="J32" s="47">
        <f>G32*H32</f>
        <v>304</v>
      </c>
      <c r="K32" s="76" t="s">
        <v>62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 t="s">
        <v>67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 t="s">
        <v>68</v>
      </c>
      <c r="H34" s="48"/>
      <c r="I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6" t="s">
        <v>69</v>
      </c>
      <c r="H35" s="48"/>
      <c r="I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96" t="s">
        <v>70</v>
      </c>
      <c r="H36" s="48"/>
      <c r="I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96"/>
      <c r="H37" s="48"/>
      <c r="I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3</v>
      </c>
      <c r="C38" s="11"/>
      <c r="D38" s="17" t="s">
        <v>71</v>
      </c>
      <c r="E38" s="17" t="s">
        <v>72</v>
      </c>
      <c r="G38" s="99">
        <v>1</v>
      </c>
      <c r="H38" s="48">
        <v>21</v>
      </c>
      <c r="I38" s="47"/>
      <c r="J38" s="47">
        <f>G38*H38</f>
        <v>21</v>
      </c>
      <c r="K38" s="76" t="s">
        <v>62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73</v>
      </c>
      <c r="H39" s="48"/>
      <c r="I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4122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31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35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32</v>
      </c>
      <c r="H45" s="70" t="s">
        <v>3</v>
      </c>
      <c r="I45" s="71"/>
      <c r="J45" s="71"/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33</v>
      </c>
      <c r="H46" s="48" t="s">
        <v>3</v>
      </c>
      <c r="I46" s="47"/>
      <c r="J46" s="47">
        <f>SUM(J42:J45)</f>
        <v>4122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34</v>
      </c>
      <c r="H47" s="63" t="s">
        <v>3</v>
      </c>
      <c r="I47" s="64"/>
      <c r="J47" s="64">
        <f>0.196*J46</f>
        <v>807.91200000000003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4929.9120000000003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51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36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37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38</v>
      </c>
      <c r="E56" s="18" t="s">
        <v>74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45</v>
      </c>
      <c r="E57" s="87" t="s">
        <v>49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46</v>
      </c>
      <c r="E58" s="17" t="s">
        <v>39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50</v>
      </c>
      <c r="E59" s="22" t="s">
        <v>40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17" t="s">
        <v>41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48</v>
      </c>
      <c r="E61" s="11" t="s">
        <v>42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14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44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/>
    <hyperlink ref="D15" r:id="rId4" display="led@led-longauto.com   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2012-11-06T15:47:12Z</dcterms:modified>
</cp:coreProperties>
</file>