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N36" i="1" l="1"/>
  <c r="P36" i="1" s="1"/>
  <c r="J36" i="1"/>
  <c r="J32" i="1"/>
  <c r="N32" i="1"/>
  <c r="P32" i="1" s="1"/>
  <c r="N23" i="1" l="1"/>
  <c r="P23" i="1" s="1"/>
  <c r="J23" i="1" l="1"/>
  <c r="J43" i="1" s="1"/>
  <c r="J47" i="1" s="1"/>
  <c r="J48" i="1" l="1"/>
  <c r="J49" i="1" s="1"/>
</calcChain>
</file>

<file path=xl/sharedStrings.xml><?xml version="1.0" encoding="utf-8"?>
<sst xmlns="http://schemas.openxmlformats.org/spreadsheetml/2006/main" count="98" uniqueCount="81">
  <si>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</si>
  <si>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</si>
  <si>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</si>
  <si>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</si>
  <si>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</si>
  <si>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</si>
  <si>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</si>
  <si>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</si>
  <si>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</si>
  <si>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</si>
  <si>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</si>
  <si>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</si>
  <si>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</si>
  <si>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</si>
  <si>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</si>
  <si>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</si>
  <si>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</si>
  <si>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</si>
  <si>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</si>
  <si>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</si>
  <si>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</si>
  <si>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</si>
  <si>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</si>
  <si>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</si>
  <si>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</si>
  <si>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</si>
  <si>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</si>
  <si>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</si>
  <si>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</si>
  <si>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</si>
  <si>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</si>
  <si>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</si>
  <si>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</si>
  <si>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</si>
  <si>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</si>
  <si>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</si>
  <si>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</si>
  <si>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</si>
  <si>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</si>
  <si>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</si>
  <si>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</si>
  <si>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</si>
  <si>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</si>
  <si>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</si>
  <si>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</si>
  <si>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</si>
  <si>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</si>
  <si>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</si>
  <si>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</si>
  <si>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</si>
  <si>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</si>
  <si>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</si>
  <si>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</si>
  <si>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</si>
  <si>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A2012RH411</t>
  </si>
  <si>
    <t>DPN Vannes</t>
  </si>
  <si>
    <t>Les Fourques</t>
  </si>
  <si>
    <t>Batiment : F15</t>
  </si>
  <si>
    <t>13220 Châteauneuf les Martigues</t>
  </si>
  <si>
    <t>Mr Patrick Net</t>
  </si>
  <si>
    <t>06 88 21 23 48</t>
  </si>
  <si>
    <t>pnet.picon@orange.fr</t>
  </si>
  <si>
    <t>7ME5812-1CF14-0DD0/Y01</t>
  </si>
  <si>
    <t>Débitmètre à flotteur type Tubux</t>
  </si>
  <si>
    <t>Modele A3</t>
  </si>
  <si>
    <t>Connexion: G1/2 Inox</t>
  </si>
  <si>
    <t>Avec Armature Inox</t>
  </si>
  <si>
    <t>Tube : Verre Borosilicate</t>
  </si>
  <si>
    <t>Flotteur : Aluminium</t>
  </si>
  <si>
    <t xml:space="preserve">Gamme : 10-100l/h Air </t>
  </si>
  <si>
    <t>Pression : 4 bar relatif, Temp: 20°C</t>
  </si>
  <si>
    <t>1</t>
  </si>
  <si>
    <t>7ME5812-2CF14-0DD0/Y01</t>
  </si>
  <si>
    <t>dito</t>
  </si>
  <si>
    <t>Modèle B25</t>
  </si>
  <si>
    <t>Gamme : 100 à 1000l/h</t>
  </si>
  <si>
    <t>7ME5812-3AF14-0DD0/Y01</t>
  </si>
  <si>
    <t>Modele C315</t>
  </si>
  <si>
    <t>Gamme: 500 à 5000l/h</t>
  </si>
  <si>
    <t>Livré Châteauneuf les Martigues</t>
  </si>
  <si>
    <t>Offre Mecon Gisela 2012-3350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</si>
</sst>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net.picon@orange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L15" sqref="L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41215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  <c r="L14" s="17" t="s">
        <v>80</v>
      </c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349</v>
      </c>
      <c r="I23" s="47"/>
      <c r="J23" s="47">
        <f>G23*H23</f>
        <v>349</v>
      </c>
      <c r="K23" s="76" t="s">
        <v>71</v>
      </c>
      <c r="L23" s="17">
        <v>333</v>
      </c>
      <c r="M23" s="84">
        <v>0.37</v>
      </c>
      <c r="N23" s="17">
        <f>L23*(1-M23)</f>
        <v>209.79</v>
      </c>
      <c r="O23" s="98">
        <v>0.4</v>
      </c>
      <c r="P23" s="95">
        <f>N23/(1-O23)</f>
        <v>349.65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72</v>
      </c>
      <c r="E32" s="96" t="s">
        <v>73</v>
      </c>
      <c r="F32" s="96"/>
      <c r="G32" s="97">
        <v>1</v>
      </c>
      <c r="H32" s="48">
        <v>299</v>
      </c>
      <c r="I32" s="47"/>
      <c r="J32" s="47">
        <f>G32*H32</f>
        <v>299</v>
      </c>
      <c r="K32" s="76" t="s">
        <v>71</v>
      </c>
      <c r="L32" s="17">
        <v>285</v>
      </c>
      <c r="M32" s="84">
        <v>0.37</v>
      </c>
      <c r="N32" s="17">
        <f>L32*(1-M32)</f>
        <v>179.55</v>
      </c>
      <c r="O32" s="98">
        <v>0.4</v>
      </c>
      <c r="P32" s="95">
        <f>N32/(1-O32)</f>
        <v>299.25000000000006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74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75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3</v>
      </c>
      <c r="C36" s="11"/>
      <c r="D36" s="96" t="s">
        <v>76</v>
      </c>
      <c r="E36" s="96" t="s">
        <v>73</v>
      </c>
      <c r="F36" s="96"/>
      <c r="G36" s="97">
        <v>1</v>
      </c>
      <c r="H36" s="48">
        <v>299</v>
      </c>
      <c r="I36" s="47"/>
      <c r="J36" s="47">
        <f>G36*H36</f>
        <v>299</v>
      </c>
      <c r="K36" s="76" t="s">
        <v>71</v>
      </c>
      <c r="L36" s="17">
        <v>285</v>
      </c>
      <c r="M36" s="84">
        <v>0.37</v>
      </c>
      <c r="N36" s="17">
        <f>L36*(1-M36)</f>
        <v>179.55</v>
      </c>
      <c r="O36" s="98">
        <v>0.4</v>
      </c>
      <c r="P36" s="95">
        <f>N36/(1-O36)</f>
        <v>299.25000000000006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96" t="s">
        <v>77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78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947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31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35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32</v>
      </c>
      <c r="H46" s="70" t="s">
        <v>3</v>
      </c>
      <c r="I46" s="71"/>
      <c r="J46" s="71">
        <v>35</v>
      </c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33</v>
      </c>
      <c r="H47" s="48" t="s">
        <v>3</v>
      </c>
      <c r="I47" s="47"/>
      <c r="J47" s="47">
        <f>SUM(J43:J46)</f>
        <v>982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34</v>
      </c>
      <c r="H48" s="63" t="s">
        <v>3</v>
      </c>
      <c r="I48" s="64"/>
      <c r="J48" s="64">
        <f>0.196*J47</f>
        <v>192.47200000000001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1174.472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51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36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37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38</v>
      </c>
      <c r="E57" s="18" t="s">
        <v>79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45</v>
      </c>
      <c r="E58" s="87" t="s">
        <v>49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46</v>
      </c>
      <c r="E59" s="17" t="s">
        <v>39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50</v>
      </c>
      <c r="E60" s="22" t="s">
        <v>40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47</v>
      </c>
      <c r="E61" s="17" t="s">
        <v>41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48</v>
      </c>
      <c r="E62" s="11" t="s">
        <v>42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43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14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44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pnet.picon@orange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2012-11-02T12:45:51Z</dcterms:modified>
</cp:coreProperties>
</file>