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L23" i="1" l="1"/>
  <c r="N34" i="1" l="1"/>
  <c r="P34" i="1" s="1"/>
  <c r="N23" i="1"/>
  <c r="P23" i="1" s="1"/>
  <c r="P24" i="1" s="1"/>
  <c r="N35" i="1" l="1"/>
  <c r="N24" i="1"/>
  <c r="J34" i="1"/>
  <c r="J23" i="1" l="1"/>
  <c r="J40" i="1" s="1"/>
  <c r="J44" i="1" l="1"/>
  <c r="J45" i="1" s="1"/>
  <c r="J46" i="1" s="1"/>
</calcChain>
</file>

<file path=xl/sharedStrings.xml><?xml version="1.0" encoding="utf-8"?>
<sst xmlns="http://schemas.openxmlformats.org/spreadsheetml/2006/main" count="95" uniqueCount="80">
  <si>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</si>
  <si>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</si>
  <si>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</si>
  <si>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</si>
  <si>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</si>
  <si>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</si>
  <si>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</si>
  <si>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</si>
  <si>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</si>
  <si>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</si>
  <si>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</si>
  <si>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</si>
  <si>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</si>
  <si>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</si>
  <si>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</si>
  <si>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</si>
  <si>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</si>
  <si>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</si>
  <si>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</si>
  <si>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</si>
  <si>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</si>
  <si>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</si>
  <si>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</si>
  <si>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</si>
  <si>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</si>
  <si>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</si>
  <si>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</si>
  <si>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</si>
  <si>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</si>
  <si>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</si>
  <si>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</si>
  <si>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</si>
  <si>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</si>
  <si>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</si>
  <si>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</si>
  <si>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</si>
  <si>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</si>
  <si>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</si>
  <si>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</si>
  <si>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</si>
  <si>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</si>
  <si>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</si>
  <si>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</si>
  <si>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</si>
  <si>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</si>
  <si>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</si>
  <si>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</si>
  <si>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</si>
  <si>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</si>
  <si>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</si>
  <si>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</si>
  <si>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</si>
  <si>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</si>
  <si>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</si>
  <si>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 xml:space="preserve">TEL:03.21.24.57.49 </t>
  </si>
  <si>
    <t>CD15</t>
  </si>
  <si>
    <t xml:space="preserve">62860 MARQUION </t>
  </si>
  <si>
    <t xml:space="preserve">www.hydromeca-group.eu </t>
  </si>
  <si>
    <t> HYDROMECA SA</t>
  </si>
  <si>
    <t xml:space="preserve">FAX:03.21.73.14.52 </t>
  </si>
  <si>
    <t>France</t>
  </si>
  <si>
    <t>Débitmètre massique thermique CMS</t>
  </si>
  <si>
    <t>Avec afficheur intégré</t>
  </si>
  <si>
    <t>fonction débit instantané et totalisation</t>
  </si>
  <si>
    <t>Alimentation : 24Vdc</t>
  </si>
  <si>
    <t>Sortie : 4-20ma et impulsions</t>
  </si>
  <si>
    <t>Connexion: Rc1/4 femelle</t>
  </si>
  <si>
    <t>boitier : Inox</t>
  </si>
  <si>
    <t>4</t>
  </si>
  <si>
    <t>81446594-006</t>
  </si>
  <si>
    <t>Câble 5 mètres et connecteur</t>
  </si>
  <si>
    <t>Livré Marquion</t>
  </si>
  <si>
    <t>A2012RH401</t>
  </si>
  <si>
    <t>Samuel Golik</t>
  </si>
  <si>
    <t xml:space="preserve">samuel.golik@hydromeca.eu </t>
  </si>
  <si>
    <t>CMS0020BSRN2000D0</t>
  </si>
  <si>
    <t>Gamme de mesure : 0,2 à 20 Nl/mn</t>
  </si>
  <si>
    <t>avec certificat de calibration</t>
  </si>
  <si>
    <t>Tenue en pression: -0,07 à 1 Mpas</t>
  </si>
  <si>
    <t xml:space="preserve">Application: Air sec, 7Nl/mn nominal, pression: -250mbar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</si>
</sst>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/>
    <xf numFmtId="0" fontId="2" fillId="0" borderId="0" xfId="1" applyAlignment="1" applyProtection="1"/>
    <xf numFmtId="167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03.21.24.57.49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hydromeca-group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topLeftCell="A4" zoomScaleNormal="100" workbookViewId="0">
      <selection activeCell="O41" sqref="O4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96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88"/>
      <c r="B7" s="88"/>
      <c r="C7" s="88"/>
      <c r="D7" s="93"/>
      <c r="E7" s="88"/>
      <c r="F7" s="88"/>
      <c r="G7" s="88"/>
      <c r="H7" s="88"/>
      <c r="I7" s="88"/>
      <c r="J7" s="88"/>
      <c r="K7" s="88"/>
      <c r="L7" s="1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3" t="s">
        <v>58</v>
      </c>
      <c r="E8" s="8"/>
      <c r="F8" s="21"/>
      <c r="G8" s="21"/>
      <c r="H8" s="30" t="s">
        <v>1</v>
      </c>
      <c r="I8" s="17"/>
      <c r="J8" s="74">
        <v>41206</v>
      </c>
      <c r="K8" s="21"/>
    </row>
    <row r="9" spans="1:250" ht="15.75" customHeight="1">
      <c r="A9" s="17"/>
      <c r="B9" s="21"/>
      <c r="C9" s="21"/>
      <c r="D9" s="93" t="s">
        <v>55</v>
      </c>
      <c r="E9" s="8"/>
      <c r="F9" s="21"/>
      <c r="G9" s="30"/>
      <c r="H9" s="17"/>
      <c r="I9" s="17"/>
      <c r="J9" s="17"/>
      <c r="K9" s="21"/>
    </row>
    <row r="10" spans="1:250" ht="15.75" customHeight="1">
      <c r="A10" s="17"/>
      <c r="B10" s="21"/>
      <c r="C10" s="21"/>
      <c r="D10" s="93" t="s">
        <v>56</v>
      </c>
      <c r="E10" s="8"/>
      <c r="F10" s="21"/>
      <c r="G10" s="30"/>
      <c r="H10" s="17"/>
      <c r="J10" s="17"/>
      <c r="K10" s="21"/>
      <c r="M10"/>
    </row>
    <row r="11" spans="1:250" ht="15.75" customHeight="1">
      <c r="A11" s="17"/>
      <c r="B11" s="21"/>
      <c r="C11" s="21"/>
      <c r="D11" s="93" t="s">
        <v>60</v>
      </c>
      <c r="E11" s="8"/>
      <c r="F11" s="21"/>
      <c r="G11" s="21"/>
      <c r="H11" s="20" t="s">
        <v>28</v>
      </c>
      <c r="J11" s="17"/>
      <c r="K11" s="32"/>
    </row>
    <row r="12" spans="1:250" ht="15.75" customHeight="1">
      <c r="A12" s="17"/>
      <c r="B12" s="78" t="s">
        <v>5</v>
      </c>
      <c r="C12" s="21"/>
      <c r="D12" s="93" t="s">
        <v>73</v>
      </c>
      <c r="E12" s="8"/>
      <c r="F12" s="21"/>
      <c r="G12" s="17"/>
      <c r="H12" s="20" t="s">
        <v>29</v>
      </c>
      <c r="I12" s="20"/>
      <c r="J12" s="31" t="s">
        <v>72</v>
      </c>
      <c r="K12" s="21"/>
    </row>
    <row r="13" spans="1:250" ht="15.75" customHeight="1">
      <c r="A13" s="17"/>
      <c r="B13" s="78" t="s">
        <v>8</v>
      </c>
      <c r="C13" s="21"/>
      <c r="D13" s="93" t="s">
        <v>54</v>
      </c>
      <c r="E13" s="8"/>
      <c r="F13" s="21"/>
      <c r="G13" s="17"/>
      <c r="H13" s="20" t="s">
        <v>30</v>
      </c>
      <c r="I13" s="21"/>
      <c r="J13" s="21" t="s">
        <v>14</v>
      </c>
      <c r="K13" s="21"/>
    </row>
    <row r="14" spans="1:250" ht="15.75" customHeight="1">
      <c r="A14" s="17"/>
      <c r="B14" s="78" t="s">
        <v>7</v>
      </c>
      <c r="C14" s="21"/>
      <c r="D14" s="93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3" t="s">
        <v>74</v>
      </c>
      <c r="E15" s="8"/>
      <c r="F15" s="21"/>
      <c r="G15" s="17"/>
      <c r="H15" s="20" t="s">
        <v>7</v>
      </c>
      <c r="J15" s="83" t="s">
        <v>13</v>
      </c>
      <c r="K15" s="21"/>
      <c r="M15" s="97"/>
    </row>
    <row r="16" spans="1:250" ht="15.75" customHeight="1">
      <c r="A16" s="17"/>
      <c r="B16" s="80" t="s">
        <v>11</v>
      </c>
      <c r="C16" s="17"/>
      <c r="D16" s="93" t="s">
        <v>57</v>
      </c>
      <c r="E16" s="8"/>
      <c r="F16" s="21"/>
      <c r="G16" s="17"/>
      <c r="H16" s="20" t="s">
        <v>9</v>
      </c>
      <c r="J16" s="90" t="s">
        <v>16</v>
      </c>
      <c r="K16" s="21"/>
    </row>
    <row r="17" spans="1:250" ht="15.75" customHeight="1">
      <c r="A17" s="17"/>
      <c r="B17" s="80"/>
      <c r="C17" s="17"/>
      <c r="D17" s="93"/>
      <c r="E17" s="21"/>
      <c r="F17" s="21"/>
      <c r="G17" s="17"/>
      <c r="H17" s="20" t="s">
        <v>11</v>
      </c>
      <c r="I17" s="21"/>
      <c r="J17" s="91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3"/>
      <c r="E22" s="93"/>
      <c r="F22" s="93"/>
      <c r="G22" s="94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3" t="s">
        <v>75</v>
      </c>
      <c r="E23" s="93" t="s">
        <v>61</v>
      </c>
      <c r="F23" s="93"/>
      <c r="G23" s="94">
        <v>1</v>
      </c>
      <c r="H23" s="48">
        <v>561</v>
      </c>
      <c r="I23" s="47"/>
      <c r="J23" s="47">
        <f>G23*H23</f>
        <v>561</v>
      </c>
      <c r="K23" s="76" t="s">
        <v>68</v>
      </c>
      <c r="L23" s="17">
        <f>630+25</f>
        <v>655</v>
      </c>
      <c r="M23" s="84">
        <v>-0.4</v>
      </c>
      <c r="N23" s="17">
        <f>L23*(1+M23)</f>
        <v>393</v>
      </c>
      <c r="O23" s="95">
        <v>0.3</v>
      </c>
      <c r="P23" s="92">
        <f>N23/(1-O23)</f>
        <v>561.42857142857144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3" t="s">
        <v>76</v>
      </c>
      <c r="F24" s="93"/>
      <c r="G24" s="94"/>
      <c r="H24" s="48"/>
      <c r="I24" s="47"/>
      <c r="J24" s="47"/>
      <c r="K24" s="76"/>
      <c r="N24" s="17">
        <f>G23*N23</f>
        <v>393</v>
      </c>
      <c r="P24" s="17">
        <f>G23*P23</f>
        <v>561.42857142857144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3" t="s">
        <v>62</v>
      </c>
      <c r="F25" s="93"/>
      <c r="G25" s="94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3" t="s">
        <v>63</v>
      </c>
      <c r="F26" s="93"/>
      <c r="G26" s="94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3" t="s">
        <v>64</v>
      </c>
      <c r="F27" s="93"/>
      <c r="G27" s="94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3" t="s">
        <v>65</v>
      </c>
      <c r="F28" s="93"/>
      <c r="G28" s="94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3" t="s">
        <v>66</v>
      </c>
      <c r="F29" s="93"/>
      <c r="G29" s="94"/>
      <c r="H29" s="48"/>
      <c r="I29" s="47"/>
      <c r="J29" s="47"/>
      <c r="K29" s="76"/>
      <c r="M29" s="84"/>
      <c r="O29" s="95"/>
      <c r="P29" s="92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3" t="s">
        <v>67</v>
      </c>
      <c r="F30" s="93"/>
      <c r="G30" s="94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3" t="s">
        <v>78</v>
      </c>
      <c r="F31" s="93"/>
      <c r="G31" s="94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E32" s="93" t="s">
        <v>77</v>
      </c>
      <c r="F32" s="93"/>
      <c r="G32" s="94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37"/>
      <c r="E33" s="93"/>
      <c r="F33" s="93"/>
      <c r="G33" s="94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17" t="s">
        <v>69</v>
      </c>
      <c r="E34" s="93" t="s">
        <v>70</v>
      </c>
      <c r="F34" s="93"/>
      <c r="G34" s="94">
        <v>1</v>
      </c>
      <c r="H34" s="48">
        <v>35</v>
      </c>
      <c r="I34" s="47"/>
      <c r="J34" s="47">
        <f>G34*H34</f>
        <v>35</v>
      </c>
      <c r="K34" s="76" t="s">
        <v>68</v>
      </c>
      <c r="L34" s="17">
        <v>35</v>
      </c>
      <c r="M34" s="84">
        <v>-0.4</v>
      </c>
      <c r="N34" s="17">
        <f>L34*(1+M34)</f>
        <v>21</v>
      </c>
      <c r="O34" s="95">
        <v>0.3</v>
      </c>
      <c r="P34" s="92">
        <f>N34/(1-O34)</f>
        <v>30.000000000000004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93"/>
      <c r="F35" s="93"/>
      <c r="G35" s="94"/>
      <c r="H35" s="48"/>
      <c r="I35" s="47"/>
      <c r="J35" s="47"/>
      <c r="K35" s="76"/>
      <c r="N35" s="17">
        <f>G34*N34</f>
        <v>21</v>
      </c>
      <c r="P35" s="17">
        <v>35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93" t="s">
        <v>79</v>
      </c>
      <c r="F36" s="93"/>
      <c r="G36" s="94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93"/>
      <c r="F37" s="93"/>
      <c r="G37" s="94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3"/>
      <c r="E38" s="93"/>
      <c r="F38" s="93"/>
      <c r="G38" s="94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/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596</v>
      </c>
      <c r="K40" s="57"/>
      <c r="P40" s="98"/>
    </row>
    <row r="41" spans="1:250" ht="15.75" customHeight="1">
      <c r="A41" s="17"/>
      <c r="B41" s="11"/>
      <c r="C41" s="11"/>
      <c r="D41" s="12"/>
      <c r="E41" s="41"/>
      <c r="F41" s="39"/>
      <c r="G41" s="40" t="s">
        <v>33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37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34</v>
      </c>
      <c r="H43" s="70" t="s">
        <v>3</v>
      </c>
      <c r="I43" s="71"/>
      <c r="J43" s="71">
        <v>25</v>
      </c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35</v>
      </c>
      <c r="H44" s="48" t="s">
        <v>3</v>
      </c>
      <c r="I44" s="47"/>
      <c r="J44" s="47">
        <f>SUM(J40:J43)</f>
        <v>621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36</v>
      </c>
      <c r="H45" s="63" t="s">
        <v>3</v>
      </c>
      <c r="I45" s="64"/>
      <c r="J45" s="64">
        <f>0.196*J44</f>
        <v>121.71600000000001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742.71600000000001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53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38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39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40</v>
      </c>
      <c r="E54" s="18" t="s">
        <v>71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87" t="s">
        <v>51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48</v>
      </c>
      <c r="E56" s="17" t="s">
        <v>41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52</v>
      </c>
      <c r="E57" s="22" t="s">
        <v>42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49</v>
      </c>
      <c r="E58" s="17" t="s">
        <v>43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50</v>
      </c>
      <c r="E59" s="11" t="s">
        <v>44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45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15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46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TEL:03.21.24.57.49"/>
    <hyperlink ref="D16" r:id="rId4" display="http://www.hydromeca-group.eu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2012-10-24T09:09:07Z</dcterms:modified>
</cp:coreProperties>
</file>