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6" i="1" s="1"/>
  <c r="J40" i="1" s="1"/>
  <c r="J41" i="1" l="1"/>
  <c r="J42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<sst xmlns="http://schemas.openxmlformats.org/spreadsheetml/2006/main" count="88" uniqueCount="74">
  <si>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</si>
  <si>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</si>
  <si>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</si>
  <si>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</si>
  <si>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</si>
  <si>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</si>
  <si>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</si>
  <si>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</si>
  <si>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</si>
  <si>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</si>
  <si>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</si>
  <si>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</si>
  <si>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</si>
  <si>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</si>
  <si>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</si>
  <si>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</si>
  <si>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</si>
  <si>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</si>
  <si>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</si>
  <si>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</si>
  <si>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</si>
  <si>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</si>
  <si>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</si>
  <si>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</si>
  <si>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</si>
  <si>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</si>
  <si>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</si>
  <si>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</si>
  <si>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</si>
  <si>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</si>
  <si>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</si>
  <si>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</si>
  <si>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</si>
  <si>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</si>
  <si>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</si>
  <si>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</si>
  <si>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</si>
  <si>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</si>
  <si>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</si>
  <si>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</si>
  <si>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</si>
  <si>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</si>
  <si>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</si>
  <si>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</si>
  <si>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</si>
  <si>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</si>
  <si>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</si>
  <si>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</si>
  <si>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</si>
  <si>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</si>
  <si>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</si>
  <si>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</si>
  <si>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</si>
  <si>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</si>
  <si>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A2012RH394</t>
  </si>
  <si>
    <t>Julien LARGUIER</t>
  </si>
  <si>
    <t>ATANOR Industries</t>
  </si>
  <si>
    <t>22 chemin des Ronzieres</t>
  </si>
  <si>
    <t>69390 VOURLES</t>
  </si>
  <si>
    <t>FRANCE</t>
  </si>
  <si>
    <t>Tel: +33 427 19 48 02</t>
  </si>
  <si>
    <t>Mobile: +33 695 32 54 00</t>
  </si>
  <si>
    <t>julien.larguier@atanor-sa.com</t>
  </si>
  <si>
    <t>RE250A-1ADA0-F10-0AA-00AA00</t>
  </si>
  <si>
    <t>Débitmètre à flotteur type RE250</t>
  </si>
  <si>
    <t>Corps de mesure : Inox</t>
  </si>
  <si>
    <t>Flotteur : Inox</t>
  </si>
  <si>
    <t>Gamme de mesure: 40 à 400l/h</t>
  </si>
  <si>
    <t>Média : eau 40°C 16 bars max</t>
  </si>
  <si>
    <t>Avec Afficheur local</t>
  </si>
  <si>
    <t>3 à 4</t>
  </si>
  <si>
    <t>Ex work Kerpen Allemagne</t>
  </si>
  <si>
    <t>Montage à brides PN40 Inox</t>
  </si>
  <si>
    <t>Modèle CF-S en DN15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</si>
</sst>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en.larguier@atanor-s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E25" sqref="E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99"/>
      <c r="F8" s="21"/>
      <c r="G8" s="21"/>
      <c r="H8" s="30" t="s">
        <v>1</v>
      </c>
      <c r="I8" s="17"/>
      <c r="J8" s="74">
        <v>41200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99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99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8</v>
      </c>
      <c r="H23" s="48">
        <v>459</v>
      </c>
      <c r="I23" s="47"/>
      <c r="J23" s="47">
        <f>G23*H23</f>
        <v>3672</v>
      </c>
      <c r="K23" s="76" t="s">
        <v>70</v>
      </c>
      <c r="L23" s="17">
        <f>474</f>
        <v>474</v>
      </c>
      <c r="M23" s="84">
        <v>0.37</v>
      </c>
      <c r="N23" s="17">
        <f>L23*(1-M23)</f>
        <v>298.62</v>
      </c>
      <c r="O23" s="98">
        <v>0.35</v>
      </c>
      <c r="P23" s="95">
        <f>N23/(1-O23)</f>
        <v>459.4153846153846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69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M33" s="84"/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3672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33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37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34</v>
      </c>
      <c r="H39" s="70" t="s">
        <v>3</v>
      </c>
      <c r="I39" s="71"/>
      <c r="J39" s="71"/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35</v>
      </c>
      <c r="H40" s="48" t="s">
        <v>3</v>
      </c>
      <c r="I40" s="47"/>
      <c r="J40" s="47">
        <f>SUM(J36:J39)</f>
        <v>3672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36</v>
      </c>
      <c r="H41" s="63" t="s">
        <v>3</v>
      </c>
      <c r="I41" s="64"/>
      <c r="J41" s="64">
        <f>0.196*J40</f>
        <v>719.71199999999999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4391.7119999999995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53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38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39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40</v>
      </c>
      <c r="E50" s="18" t="s">
        <v>71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47</v>
      </c>
      <c r="E51" s="87" t="s">
        <v>51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48</v>
      </c>
      <c r="E52" s="17" t="s">
        <v>41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52</v>
      </c>
      <c r="E53" s="22" t="s">
        <v>42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49</v>
      </c>
      <c r="E54" s="17" t="s">
        <v>43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50</v>
      </c>
      <c r="E55" s="11" t="s">
        <v>44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15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46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julien.larguier@atanor-sa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2012-10-18T06:14:14Z</dcterms:modified>
</cp:coreProperties>
</file>