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39" i="1" l="1"/>
  <c r="N39" i="1"/>
  <c r="P39" i="1" s="1"/>
  <c r="N23" i="1" l="1"/>
  <c r="P23" i="1" s="1"/>
  <c r="J23" i="1" l="1"/>
  <c r="J46" i="1" s="1"/>
  <c r="J50" i="1" s="1"/>
  <c r="J51" i="1" l="1"/>
  <c r="J52" i="1" s="1"/>
</calcChain>
</file>

<file path=xl/sharedStrings.xml><?xml version="1.0" encoding="utf-8"?>
<sst xmlns="http://schemas.openxmlformats.org/spreadsheetml/2006/main" count="111" uniqueCount="96">
  <si>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</si>
  <si>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</si>
  <si>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</si>
  <si>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</si>
  <si>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</si>
  <si>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</si>
  <si>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</si>
  <si>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</si>
  <si>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</si>
  <si>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</si>
  <si>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</si>
  <si>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</si>
  <si>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</si>
  <si>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</si>
  <si>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</si>
  <si>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</si>
  <si>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</si>
  <si>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</si>
  <si>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</si>
  <si>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</si>
  <si>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</si>
  <si>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</si>
  <si>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</si>
  <si>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</si>
  <si>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</si>
  <si>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</si>
  <si>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</si>
  <si>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</si>
  <si>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</si>
  <si>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</si>
  <si>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</si>
  <si>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</si>
  <si>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</si>
  <si>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</si>
  <si>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</si>
  <si>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</si>
  <si>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</si>
  <si>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</si>
  <si>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</si>
  <si>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</si>
  <si>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</si>
  <si>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</si>
  <si>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</si>
  <si>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</si>
  <si>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</si>
  <si>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</si>
  <si>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</si>
  <si>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</si>
  <si>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</si>
  <si>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</si>
  <si>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</si>
  <si>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</si>
  <si>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Yokogawa France </t>
  </si>
  <si>
    <t>Pitot Tube</t>
  </si>
  <si>
    <t>S</t>
  </si>
  <si>
    <t>Materiel: Inox 1.4571</t>
  </si>
  <si>
    <t>Ex work Allemagne</t>
  </si>
  <si>
    <t>Diamètre interne entre 100 et 1500mm</t>
  </si>
  <si>
    <t>5-7</t>
  </si>
  <si>
    <t>?</t>
  </si>
  <si>
    <t>Conduite horizontale ou verticale à définir</t>
  </si>
  <si>
    <t>sans butée</t>
  </si>
  <si>
    <t>Pascal BOULAY</t>
  </si>
  <si>
    <t>Technico Commercial</t>
  </si>
  <si>
    <t>17 Rue Paul DAUTIER - BP 267</t>
  </si>
  <si>
    <t>78147 Vélizy Villacoublay Cedex, France</t>
  </si>
  <si>
    <t>E-mail : pascal.boulay@fr.yokogawa.com</t>
  </si>
  <si>
    <t>Visit us at http://www.yokogawa.com/fr</t>
  </si>
  <si>
    <t>Phone : +33 (0)1 39 26 10 00 - Direct line : +33 (0)1 39 26 11 21 - Fax : +33 (0)1 39 26 10 65</t>
  </si>
  <si>
    <t>Materiel de montage: Inox 1,4571</t>
  </si>
  <si>
    <t>E</t>
  </si>
  <si>
    <t>A2012RH391</t>
  </si>
  <si>
    <t>RQ-1581</t>
  </si>
  <si>
    <t>Tube de Pitot application vapeur 50FT299-3 et 50FT299-4</t>
  </si>
  <si>
    <t>DF</t>
  </si>
  <si>
    <t>Montage conduite : Montage avec bride DN40</t>
  </si>
  <si>
    <t>Diamètre interne: 159,3 mm ep:4,5 mm</t>
  </si>
  <si>
    <t>PN16</t>
  </si>
  <si>
    <t>Pression: PN16</t>
  </si>
  <si>
    <t>KT</t>
  </si>
  <si>
    <t>Version vapeur avec Pot à condensat compact jusque 450°C</t>
  </si>
  <si>
    <t>Vanne d'arret avec montage spécifique</t>
  </si>
  <si>
    <t>AC VC</t>
  </si>
  <si>
    <t>Media : vapeur densité : 2,58 Kg/m3  Temp: 150,5°C  Pression: 482,51Kpas abs</t>
  </si>
  <si>
    <t>DP: 19,40 mbar à 4500Kg/h</t>
  </si>
  <si>
    <t>Avec equerre de montage sur conduite 2 ''</t>
  </si>
  <si>
    <t>S541.38.125</t>
  </si>
  <si>
    <t>Manifold 5 voies PN400 pour montage direct DP Tx</t>
  </si>
  <si>
    <t>Avec adapateurs Tube T type Ermeto inox</t>
  </si>
  <si>
    <t>SKI Quotation AN120702-01  D2012RH1081</t>
  </si>
  <si>
    <t>REV1</t>
  </si>
  <si>
    <t>TEL.: +33 (0) 3 22 54 83 47        FAX: +33 (0) 9 70 61 16 19</t>
  </si>
  <si>
    <t>+33 9 70 61 16 19</t>
  </si>
  <si>
    <t>SDF-DF-22-159,3mm-4,5mm/+50mm-S-E-0-PN16-KT-AC-VC-TX1/200-?</t>
  </si>
  <si>
    <t>TX1/200</t>
  </si>
  <si>
    <t>2*PT100 2 fils sans transmetteur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</si>
</sst>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3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blocked::mailto:pascal.boulay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blocked::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topLeftCell="A13" zoomScaleNormal="100" workbookViewId="0">
      <selection activeCell="C24" sqref="C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375" style="1" customWidth="1"/>
    <col min="5" max="5" width="36.375" style="1" customWidth="1"/>
    <col min="6" max="6" width="10.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90</v>
      </c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2" t="s">
        <v>20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3" t="s">
        <v>91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4" t="s">
        <v>19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100" t="s">
        <v>62</v>
      </c>
      <c r="E8" s="8"/>
      <c r="F8" s="21"/>
      <c r="G8" s="21"/>
      <c r="H8" s="30" t="s">
        <v>1</v>
      </c>
      <c r="I8" s="17"/>
      <c r="J8" s="74">
        <v>41198</v>
      </c>
      <c r="K8" s="21"/>
      <c r="M8" s="89"/>
    </row>
    <row r="9" spans="1:250" ht="15.75" customHeight="1">
      <c r="A9" s="17"/>
      <c r="B9" s="21"/>
      <c r="C9" s="21"/>
      <c r="D9" s="100" t="s">
        <v>63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 t="s">
        <v>52</v>
      </c>
      <c r="E11" s="8"/>
      <c r="F11" s="21"/>
      <c r="G11" s="21"/>
      <c r="H11" s="20" t="s">
        <v>28</v>
      </c>
      <c r="J11" s="17" t="s">
        <v>72</v>
      </c>
      <c r="K11" s="32"/>
      <c r="M11" s="89"/>
    </row>
    <row r="12" spans="1:250" ht="15.75" customHeight="1">
      <c r="A12" s="17"/>
      <c r="B12" s="78" t="s">
        <v>5</v>
      </c>
      <c r="C12" s="21"/>
      <c r="D12" s="100" t="s">
        <v>64</v>
      </c>
      <c r="F12" s="21"/>
      <c r="G12" s="17"/>
      <c r="H12" s="20" t="s">
        <v>29</v>
      </c>
      <c r="I12" s="20"/>
      <c r="J12" s="31" t="s">
        <v>71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65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68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0" t="s">
        <v>66</v>
      </c>
      <c r="E15" s="8"/>
      <c r="F15" s="21"/>
      <c r="G15" s="17"/>
      <c r="H15" s="20" t="s">
        <v>7</v>
      </c>
      <c r="J15" s="83" t="s">
        <v>92</v>
      </c>
      <c r="K15" s="21"/>
      <c r="M15" s="89"/>
    </row>
    <row r="16" spans="1:250" ht="15.75" customHeight="1">
      <c r="A16" s="17"/>
      <c r="B16" s="80" t="s">
        <v>12</v>
      </c>
      <c r="C16" s="17"/>
      <c r="D16" s="100" t="s">
        <v>67</v>
      </c>
      <c r="E16" s="8"/>
      <c r="F16" s="21"/>
      <c r="G16" s="17"/>
      <c r="H16" s="20" t="s">
        <v>10</v>
      </c>
      <c r="J16" s="93" t="s">
        <v>16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17</v>
      </c>
      <c r="K17" s="21"/>
      <c r="L17" s="17" t="s">
        <v>89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>
        <v>41207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17" t="s">
        <v>73</v>
      </c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93</v>
      </c>
      <c r="G23" s="99">
        <v>2</v>
      </c>
      <c r="H23" s="48">
        <v>1622</v>
      </c>
      <c r="I23" s="47"/>
      <c r="J23" s="47">
        <f>G23*H23</f>
        <v>3244</v>
      </c>
      <c r="K23" s="76" t="s">
        <v>58</v>
      </c>
      <c r="L23" s="17">
        <v>2027</v>
      </c>
      <c r="M23" s="84">
        <v>0.4</v>
      </c>
      <c r="N23" s="17">
        <f>L23*(1-M23)</f>
        <v>1216.2</v>
      </c>
      <c r="O23" s="97">
        <v>0.25</v>
      </c>
      <c r="P23" s="95">
        <f>N23/(1-O23)</f>
        <v>1621.6000000000001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53</v>
      </c>
      <c r="G24" s="99"/>
      <c r="H24" s="48"/>
      <c r="I24" s="47"/>
      <c r="J24" s="47"/>
      <c r="K24" s="76"/>
      <c r="M24" s="84"/>
      <c r="O24" s="97"/>
      <c r="P24" s="9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 t="s">
        <v>74</v>
      </c>
      <c r="E25" s="17" t="s">
        <v>75</v>
      </c>
      <c r="G25" s="99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>
        <v>22</v>
      </c>
      <c r="E26" s="17" t="s">
        <v>57</v>
      </c>
      <c r="G26" s="99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/>
      <c r="E27" s="17" t="s">
        <v>76</v>
      </c>
      <c r="G27" s="99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54</v>
      </c>
      <c r="E28" s="17" t="s">
        <v>55</v>
      </c>
      <c r="G28" s="99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70</v>
      </c>
      <c r="E29" s="17" t="s">
        <v>69</v>
      </c>
      <c r="G29" s="99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>
        <v>0</v>
      </c>
      <c r="E30" s="17" t="s">
        <v>61</v>
      </c>
      <c r="G30" s="99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77</v>
      </c>
      <c r="E31" s="17" t="s">
        <v>78</v>
      </c>
      <c r="G31" s="99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79</v>
      </c>
      <c r="E32" s="17" t="s">
        <v>80</v>
      </c>
      <c r="G32" s="99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20" t="s">
        <v>82</v>
      </c>
      <c r="E33" s="17" t="s">
        <v>81</v>
      </c>
      <c r="G33" s="99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20" t="s">
        <v>94</v>
      </c>
      <c r="E34" s="17" t="s">
        <v>95</v>
      </c>
      <c r="G34" s="99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20" t="s">
        <v>59</v>
      </c>
      <c r="E35" s="17" t="s">
        <v>60</v>
      </c>
      <c r="G35" s="99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83</v>
      </c>
      <c r="G36" s="99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C37" s="11"/>
      <c r="D37" s="96"/>
      <c r="E37" s="17" t="s">
        <v>84</v>
      </c>
      <c r="G37" s="99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C38" s="11"/>
      <c r="D38" s="96"/>
      <c r="G38" s="99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7">
        <v>2</v>
      </c>
      <c r="C39" s="11"/>
      <c r="D39" s="17" t="s">
        <v>86</v>
      </c>
      <c r="E39" s="101" t="s">
        <v>87</v>
      </c>
      <c r="G39" s="99">
        <v>4</v>
      </c>
      <c r="H39" s="48">
        <v>322</v>
      </c>
      <c r="I39" s="47"/>
      <c r="J39" s="47">
        <f>G39*H39</f>
        <v>1288</v>
      </c>
      <c r="K39" s="76" t="s">
        <v>58</v>
      </c>
      <c r="L39" s="17">
        <v>402</v>
      </c>
      <c r="M39" s="84">
        <v>0.4</v>
      </c>
      <c r="N39" s="17">
        <f>L39*(1-M39)</f>
        <v>241.2</v>
      </c>
      <c r="O39" s="97">
        <v>0.25</v>
      </c>
      <c r="P39" s="95">
        <f>N39/(1-O39)</f>
        <v>321.59999999999997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C40" s="11"/>
      <c r="D40" s="20"/>
      <c r="E40" s="17" t="s">
        <v>85</v>
      </c>
      <c r="G40" s="99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C41" s="11"/>
      <c r="D41" s="20"/>
      <c r="E41" s="17" t="s">
        <v>88</v>
      </c>
      <c r="G41" s="99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20"/>
      <c r="G42" s="99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C43" s="11"/>
      <c r="D43" s="20"/>
      <c r="G43" s="99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20"/>
      <c r="G44" s="99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4532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33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37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34</v>
      </c>
      <c r="H49" s="70" t="s">
        <v>3</v>
      </c>
      <c r="I49" s="71"/>
      <c r="J49" s="71"/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35</v>
      </c>
      <c r="H50" s="48" t="s">
        <v>3</v>
      </c>
      <c r="I50" s="47"/>
      <c r="J50" s="47">
        <f>SUM(J46:J49)</f>
        <v>4532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36</v>
      </c>
      <c r="H51" s="63" t="s">
        <v>3</v>
      </c>
      <c r="I51" s="64"/>
      <c r="J51" s="64">
        <f>0.196*J50</f>
        <v>888.27200000000005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5420.2719999999999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9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38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39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40</v>
      </c>
      <c r="E60" s="18" t="s">
        <v>56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47</v>
      </c>
      <c r="E61" s="87" t="s">
        <v>18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48</v>
      </c>
      <c r="E62" s="17" t="s">
        <v>41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49</v>
      </c>
      <c r="E63" s="22" t="s">
        <v>42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50</v>
      </c>
      <c r="E64" s="17" t="s">
        <v>43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51</v>
      </c>
      <c r="E65" s="11" t="s">
        <v>44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45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15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46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ascal.boulay@fr.yokogawa.com" display="blocked::mailto:pascal.boulay@fr.yokogawa.com"/>
    <hyperlink ref="D16" r:id="rId4" tooltip="http://www.yokogawa.com/fr" display="blocked::http://www.yokogawa.com/fr"/>
  </hyperlinks>
  <printOptions horizontalCentered="1"/>
  <pageMargins left="0.33" right="0.27" top="0.32" bottom="0.33" header="0.24" footer="0.196850393700787"/>
  <pageSetup paperSize="9" scale="74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2012-10-16T10:11:58Z</cp:lastPrinted>
  <dcterms:created xsi:type="dcterms:W3CDTF">2000-06-29T05:08:18Z</dcterms:created>
  <dcterms:modified xsi:type="dcterms:W3CDTF">2012-10-25T15:10:47Z</dcterms:modified>
</cp:coreProperties>
</file>