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8" i="1" l="1"/>
  <c r="N38" i="1"/>
  <c r="P38" i="1" s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<sst xmlns="http://schemas.openxmlformats.org/spreadsheetml/2006/main" count="108" uniqueCount="93">
  <si>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</si>
  <si>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</si>
  <si>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</si>
  <si>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</si>
  <si>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</si>
  <si>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</si>
  <si>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</si>
  <si>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</si>
  <si>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</si>
  <si>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</si>
  <si>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</si>
  <si>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</si>
  <si>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</si>
  <si>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</si>
  <si>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</si>
  <si>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</si>
  <si>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</si>
  <si>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</si>
  <si>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</si>
  <si>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</si>
  <si>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</si>
  <si>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</si>
  <si>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</si>
  <si>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</si>
  <si>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</si>
  <si>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</si>
  <si>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</si>
  <si>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</si>
  <si>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</si>
  <si>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</si>
  <si>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</si>
  <si>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</si>
  <si>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</si>
  <si>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</si>
  <si>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</si>
  <si>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</si>
  <si>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</si>
  <si>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</si>
  <si>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</si>
  <si>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</si>
  <si>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</si>
  <si>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</si>
  <si>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</si>
  <si>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</si>
  <si>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</si>
  <si>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</si>
  <si>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</si>
  <si>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</si>
  <si>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</si>
  <si>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</si>
  <si>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</si>
  <si>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</si>
  <si>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</si>
  <si>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</si>
  <si>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</si>
  <si>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</si>
  <si>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</si>
  <si>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Materiel: Inox 1.4571</t>
  </si>
  <si>
    <t>Ex work Allemagne</t>
  </si>
  <si>
    <t>Diamètre interne entre 100 et 1500mm</t>
  </si>
  <si>
    <t>5-7</t>
  </si>
  <si>
    <t>?</t>
  </si>
  <si>
    <t>Conduite horizontale ou verticale à définir</t>
  </si>
  <si>
    <t>sans butée</t>
  </si>
  <si>
    <t>Pascal BOULAY</t>
  </si>
  <si>
    <t>Technico Commercial</t>
  </si>
  <si>
    <t>17 Rue Paul DAUTIER - BP 267</t>
  </si>
  <si>
    <t>78147 Vélizy Villacoublay Cedex, France</t>
  </si>
  <si>
    <t>E-mail : pascal.boulay@fr.yokogawa.com</t>
  </si>
  <si>
    <t>Visit us at http://www.yokogawa.com/fr</t>
  </si>
  <si>
    <t>Phone : +33 (0)1 39 26 10 00 - Direct line : +33 (0)1 39 26 11 21 - Fax : +33 (0)1 39 26 10 65</t>
  </si>
  <si>
    <t>Materiel de montage: Inox 1,4571</t>
  </si>
  <si>
    <t>E</t>
  </si>
  <si>
    <t>A2012RH391</t>
  </si>
  <si>
    <t>SKI Quotation AN120702  D2012RH1081</t>
  </si>
  <si>
    <t>RQ-1581</t>
  </si>
  <si>
    <t>Tube de Pitot application vapeur 50FT299-3 et 50FT299-4</t>
  </si>
  <si>
    <t>SDF-DF-22-159,3mm-4,5mm/+50mm-S-E-0-PN16-KT-AC-VC-?</t>
  </si>
  <si>
    <t>DF</t>
  </si>
  <si>
    <t>Montage conduite : Montage avec bride DN40</t>
  </si>
  <si>
    <t>Diamètre interne: 159,3 mm ep:4,5 mm</t>
  </si>
  <si>
    <t>PN16</t>
  </si>
  <si>
    <t>Pression: PN16</t>
  </si>
  <si>
    <t>KT</t>
  </si>
  <si>
    <t>Version vapeur avec Pot à condensat compact jusque 450°C</t>
  </si>
  <si>
    <t>Vanne d'arret avec montage spécifique</t>
  </si>
  <si>
    <t>AC VC</t>
  </si>
  <si>
    <t>Media : vapeur densité : 2,58 Kg/m3  Temp: 150,5°C  Pression: 482,51Kpas abs</t>
  </si>
  <si>
    <t>DP: 19,40 mbar à 4500Kg/h</t>
  </si>
  <si>
    <t>Avec equerre de montage sur conduite 2 ''</t>
  </si>
  <si>
    <t>S541.38.125</t>
  </si>
  <si>
    <t>Manifold 5 voies PN400 pour montage direct DP Tx</t>
  </si>
  <si>
    <t>Avec adapateurs Tube T type Ermeto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</si>
</sst>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pascal.boulay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10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375" style="1" customWidth="1"/>
    <col min="5" max="5" width="36.375" style="1" customWidth="1"/>
    <col min="6" max="6" width="10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64</v>
      </c>
      <c r="E8" s="8"/>
      <c r="F8" s="21"/>
      <c r="G8" s="21"/>
      <c r="H8" s="30" t="s">
        <v>1</v>
      </c>
      <c r="I8" s="17"/>
      <c r="J8" s="74">
        <v>41198</v>
      </c>
      <c r="K8" s="21"/>
      <c r="M8" s="89"/>
    </row>
    <row r="9" spans="1:250" ht="15.75" customHeight="1">
      <c r="A9" s="17"/>
      <c r="B9" s="21"/>
      <c r="C9" s="21"/>
      <c r="D9" s="100" t="s">
        <v>65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 t="s">
        <v>75</v>
      </c>
      <c r="K11" s="32"/>
      <c r="M11" s="89"/>
    </row>
    <row r="12" spans="1:250" ht="15.75" customHeight="1">
      <c r="A12" s="17"/>
      <c r="B12" s="78" t="s">
        <v>5</v>
      </c>
      <c r="C12" s="21"/>
      <c r="D12" s="100" t="s">
        <v>66</v>
      </c>
      <c r="F12" s="21"/>
      <c r="G12" s="17"/>
      <c r="H12" s="20" t="s">
        <v>31</v>
      </c>
      <c r="I12" s="20"/>
      <c r="J12" s="31" t="s">
        <v>73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67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70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 t="s">
        <v>69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41198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7" t="s">
        <v>76</v>
      </c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77</v>
      </c>
      <c r="G23" s="99">
        <v>2</v>
      </c>
      <c r="H23" s="48">
        <v>1389</v>
      </c>
      <c r="I23" s="47"/>
      <c r="J23" s="47">
        <f>G23*H23</f>
        <v>2778</v>
      </c>
      <c r="K23" s="76" t="s">
        <v>60</v>
      </c>
      <c r="L23" s="17">
        <v>1736</v>
      </c>
      <c r="M23" s="84">
        <v>0.4</v>
      </c>
      <c r="N23" s="17">
        <f>L23*(1-M23)</f>
        <v>1041.5999999999999</v>
      </c>
      <c r="O23" s="97">
        <v>0.25</v>
      </c>
      <c r="P23" s="95">
        <f>N23/(1-O23)</f>
        <v>1388.8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55</v>
      </c>
      <c r="G24" s="99"/>
      <c r="H24" s="48"/>
      <c r="I24" s="47"/>
      <c r="J24" s="47"/>
      <c r="K24" s="76"/>
      <c r="M24" s="84"/>
      <c r="O24" s="97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 t="s">
        <v>78</v>
      </c>
      <c r="E25" s="17" t="s">
        <v>79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>
        <v>22</v>
      </c>
      <c r="E26" s="17" t="s">
        <v>59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80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56</v>
      </c>
      <c r="E28" s="17" t="s">
        <v>57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72</v>
      </c>
      <c r="E29" s="17" t="s">
        <v>71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>
        <v>0</v>
      </c>
      <c r="E30" s="17" t="s">
        <v>63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81</v>
      </c>
      <c r="E31" s="17" t="s">
        <v>82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83</v>
      </c>
      <c r="E32" s="17" t="s">
        <v>84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86</v>
      </c>
      <c r="E33" s="17" t="s">
        <v>85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20" t="s">
        <v>61</v>
      </c>
      <c r="E34" s="17" t="s">
        <v>62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87</v>
      </c>
      <c r="G35" s="99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6"/>
      <c r="E36" s="17" t="s">
        <v>88</v>
      </c>
      <c r="G36" s="99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/>
      <c r="G37" s="99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7">
        <v>2</v>
      </c>
      <c r="C38" s="11"/>
      <c r="D38" s="17" t="s">
        <v>90</v>
      </c>
      <c r="E38" s="104" t="s">
        <v>91</v>
      </c>
      <c r="G38" s="99">
        <v>4</v>
      </c>
      <c r="H38" s="48">
        <v>322</v>
      </c>
      <c r="I38" s="47"/>
      <c r="J38" s="47">
        <f>G38*H38</f>
        <v>1288</v>
      </c>
      <c r="K38" s="76" t="s">
        <v>60</v>
      </c>
      <c r="L38" s="17">
        <v>402</v>
      </c>
      <c r="M38" s="84">
        <v>0.4</v>
      </c>
      <c r="N38" s="17">
        <f>L38*(1-M38)</f>
        <v>241.2</v>
      </c>
      <c r="O38" s="97">
        <v>0.25</v>
      </c>
      <c r="P38" s="95">
        <f>N38/(1-O38)</f>
        <v>321.59999999999997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C39" s="11"/>
      <c r="D39" s="20"/>
      <c r="E39" s="17" t="s">
        <v>89</v>
      </c>
      <c r="G39" s="99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20"/>
      <c r="E40" s="17" t="s">
        <v>92</v>
      </c>
      <c r="G40" s="99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20"/>
      <c r="G41" s="99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20"/>
      <c r="G42" s="99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20"/>
      <c r="G43" s="99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4066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35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39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36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37</v>
      </c>
      <c r="H49" s="48" t="s">
        <v>3</v>
      </c>
      <c r="I49" s="47"/>
      <c r="J49" s="47">
        <f>SUM(J45:J48)</f>
        <v>4066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38</v>
      </c>
      <c r="H50" s="63" t="s">
        <v>3</v>
      </c>
      <c r="I50" s="64"/>
      <c r="J50" s="64">
        <f>0.196*J49</f>
        <v>796.93600000000004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4862.9359999999997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9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40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41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42</v>
      </c>
      <c r="E59" s="18" t="s">
        <v>58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87" t="s">
        <v>20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17" t="s">
        <v>43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22" t="s">
        <v>44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17" t="s">
        <v>45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53</v>
      </c>
      <c r="E64" s="11" t="s">
        <v>46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47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16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48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ascal.boulay@fr.yokogawa.com" display="blocked::mailto:pascal.boulay@fr.yokogawa.com"/>
    <hyperlink ref="D16" r:id="rId4" tooltip="http://www.yokogawa.com/fr" display="blocked::http://www.yokogawa.com/fr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2012-10-16T10:11:58Z</cp:lastPrinted>
  <dcterms:created xsi:type="dcterms:W3CDTF">2000-06-29T05:08:18Z</dcterms:created>
  <dcterms:modified xsi:type="dcterms:W3CDTF">2012-10-16T10:12:41Z</dcterms:modified>
</cp:coreProperties>
</file>