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N33" i="1" l="1"/>
  <c r="P33" i="1" s="1"/>
  <c r="L23" i="1" l="1"/>
  <c r="N23" i="1" l="1"/>
  <c r="P23" i="1" s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<sst xmlns="http://schemas.openxmlformats.org/spreadsheetml/2006/main" count="97" uniqueCount="82">
  <si>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</si>
  <si>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</si>
  <si>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</si>
  <si>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</si>
  <si>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</si>
  <si>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</si>
  <si>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</si>
  <si>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</si>
  <si>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</si>
  <si>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</si>
  <si>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</si>
  <si>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</si>
  <si>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</si>
  <si>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</si>
  <si>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</si>
  <si>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</si>
  <si>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</si>
  <si>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</si>
  <si>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</si>
  <si>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</si>
  <si>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</si>
  <si>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</si>
  <si>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</si>
  <si>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</si>
  <si>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</si>
  <si>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</si>
  <si>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</si>
  <si>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</si>
  <si>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</si>
  <si>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</si>
  <si>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</si>
  <si>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</si>
  <si>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</si>
  <si>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</si>
  <si>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</si>
  <si>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</si>
  <si>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</si>
  <si>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</si>
  <si>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</si>
  <si>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</si>
  <si>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</si>
  <si>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</si>
  <si>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</si>
  <si>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</si>
  <si>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</si>
  <si>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</si>
  <si>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</si>
  <si>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</si>
  <si>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</si>
  <si>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</si>
  <si>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</si>
  <si>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</si>
  <si>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</si>
  <si>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</si>
  <si>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A2012RH382</t>
  </si>
  <si>
    <t>VITESS</t>
  </si>
  <si>
    <t>ZA La Girondière</t>
  </si>
  <si>
    <t>73520 ST BERON</t>
  </si>
  <si>
    <t>France</t>
  </si>
  <si>
    <t>Mr Guillemart</t>
  </si>
  <si>
    <t>04 76 67 32 77</t>
  </si>
  <si>
    <t>Raphaël Guillemart &lt;raphael.guillemart@vitess.fr&gt;</t>
  </si>
  <si>
    <t>7ME5812-3DB14-0DD0</t>
  </si>
  <si>
    <t>Débitmètre à flotteur type Tubux</t>
  </si>
  <si>
    <t>Gamme : 25 à 250l/h</t>
  </si>
  <si>
    <t>Tube : verre borosilicate</t>
  </si>
  <si>
    <t>Armature : Inox</t>
  </si>
  <si>
    <t>Joint : Viton</t>
  </si>
  <si>
    <t>Flotteur : inox 1,4571</t>
  </si>
  <si>
    <t>Connexion : Gaz 1/2 femelle Inox</t>
  </si>
  <si>
    <t>Application: Eau, 250l/h, Temp: 120°C</t>
  </si>
  <si>
    <t>1 semaine</t>
  </si>
  <si>
    <t>Livré St beron</t>
  </si>
  <si>
    <t>alternative</t>
  </si>
  <si>
    <t>RE250A-1ADA0-E10-0AA-00AA00</t>
  </si>
  <si>
    <t>Débitmètre à flotteur type RE250 type CF-S</t>
  </si>
  <si>
    <t>Connexion : bride DN15 PN40</t>
  </si>
  <si>
    <t>Modele inox avec afficheur</t>
  </si>
  <si>
    <t>temperature : Jusqu'à 200°c</t>
  </si>
  <si>
    <t>Pression limite : 35 bars à 120°C</t>
  </si>
  <si>
    <t>2 semaines</t>
  </si>
  <si>
    <t>Max pressure: 5 bars at 120°C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</si>
</sst>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S33" sqref="S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4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41194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298</v>
      </c>
      <c r="I23" s="47"/>
      <c r="J23" s="47">
        <f>G23*H23</f>
        <v>298</v>
      </c>
      <c r="K23" s="76" t="s">
        <v>71</v>
      </c>
      <c r="L23" s="17">
        <f>237</f>
        <v>237</v>
      </c>
      <c r="M23" s="84">
        <v>0.37</v>
      </c>
      <c r="N23" s="17">
        <f>L23*(1-M23)</f>
        <v>149.31</v>
      </c>
      <c r="O23" s="98">
        <v>0.5</v>
      </c>
      <c r="P23" s="95">
        <f>N23/(1-O23)</f>
        <v>298.62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81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 t="s">
        <v>74</v>
      </c>
      <c r="E33" s="96" t="s">
        <v>75</v>
      </c>
      <c r="F33" s="96"/>
      <c r="G33" s="97">
        <v>1</v>
      </c>
      <c r="H33" s="48">
        <v>597</v>
      </c>
      <c r="I33" s="47"/>
      <c r="J33" s="47"/>
      <c r="K33" s="76" t="s">
        <v>80</v>
      </c>
      <c r="L33" s="17">
        <v>474</v>
      </c>
      <c r="M33" s="84">
        <v>0.37</v>
      </c>
      <c r="N33" s="17">
        <f>L33*(1-M33)</f>
        <v>298.62</v>
      </c>
      <c r="O33" s="98">
        <v>0.5</v>
      </c>
      <c r="P33" s="95">
        <f>N33/(1-O33)</f>
        <v>597.24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17" t="s">
        <v>76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17" t="s">
        <v>77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17" t="s">
        <v>78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17" t="s">
        <v>79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70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298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33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37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34</v>
      </c>
      <c r="H47" s="70" t="s">
        <v>3</v>
      </c>
      <c r="I47" s="71"/>
      <c r="J47" s="71">
        <v>25</v>
      </c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35</v>
      </c>
      <c r="H48" s="48" t="s">
        <v>3</v>
      </c>
      <c r="I48" s="47"/>
      <c r="J48" s="47">
        <f>SUM(J44:J47)</f>
        <v>323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36</v>
      </c>
      <c r="H49" s="63" t="s">
        <v>3</v>
      </c>
      <c r="I49" s="64"/>
      <c r="J49" s="64">
        <f>0.196*J48</f>
        <v>63.308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386.30799999999999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53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38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39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40</v>
      </c>
      <c r="E58" s="18" t="s">
        <v>72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47</v>
      </c>
      <c r="E59" s="87" t="s">
        <v>51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17" t="s">
        <v>41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52</v>
      </c>
      <c r="E61" s="22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50</v>
      </c>
      <c r="E63" s="11" t="s">
        <v>44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45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15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46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2012-10-12T12:07:08Z</cp:lastPrinted>
  <dcterms:created xsi:type="dcterms:W3CDTF">2000-06-29T05:08:18Z</dcterms:created>
  <dcterms:modified xsi:type="dcterms:W3CDTF">2012-10-12T12:07:35Z</dcterms:modified>
</cp:coreProperties>
</file>