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34" i="1" s="1"/>
  <c r="J38" i="1" s="1"/>
  <c r="J39" i="1" l="1"/>
  <c r="J40" i="1" s="1"/>
</calcChain>
</file>

<file path=xl/sharedStrings.xml><?xml version="1.0" encoding="utf-8"?>
<sst xmlns="http://schemas.openxmlformats.org/spreadsheetml/2006/main" count="91" uniqueCount="77">
  <si>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</si>
  <si>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</si>
  <si>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</si>
  <si>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</si>
  <si>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</si>
  <si>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</si>
  <si>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</si>
  <si>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</si>
  <si>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</si>
  <si>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</si>
  <si>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</si>
  <si>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</si>
  <si>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</si>
  <si>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</si>
  <si>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</si>
  <si>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</si>
  <si>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</si>
  <si>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</si>
  <si>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</si>
  <si>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</si>
  <si>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</si>
  <si>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</si>
  <si>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</si>
  <si>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</si>
  <si>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</si>
  <si>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</si>
  <si>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</si>
  <si>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</si>
  <si>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</si>
  <si>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</si>
  <si>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</si>
  <si>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</si>
  <si>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</si>
  <si>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</si>
  <si>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</si>
  <si>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</si>
  <si>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</si>
  <si>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</si>
  <si>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</si>
  <si>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</si>
  <si>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</si>
  <si>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</si>
  <si>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</si>
  <si>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</si>
  <si>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</si>
  <si>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</si>
  <si>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</si>
  <si>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</si>
  <si>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</si>
  <si>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</si>
  <si>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</si>
  <si>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</si>
  <si>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</si>
  <si>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Olivier ROUSSEAU</t>
  </si>
  <si>
    <t>Yokogawa France </t>
  </si>
  <si>
    <t xml:space="preserve">17, rue Paul Dautier - BP 267 </t>
  </si>
  <si>
    <t xml:space="preserve">78147 Vélizy Villacoublay Cedex - France </t>
  </si>
  <si>
    <t>E-mail : olivier.rousseau@fr.yokogawa.com </t>
  </si>
  <si>
    <t>Visit us at http://www.yokogawa.com/fr</t>
  </si>
  <si>
    <t>Phone : +33 (0)1 39 26 10 00- Direct line : +33 (0)1 39 26 10 63</t>
  </si>
  <si>
    <t>Fax : +33 (0)1 39 26 10 65</t>
  </si>
  <si>
    <t>Ex work Allemagne</t>
  </si>
  <si>
    <t>30 jours net</t>
  </si>
  <si>
    <t>Montage entre brides</t>
  </si>
  <si>
    <t>Intra Quotation 12/30533   D2012RH0212</t>
  </si>
  <si>
    <t>A2012RH359</t>
  </si>
  <si>
    <t>BLS-405-1"/150-A06-A66</t>
  </si>
  <si>
    <t>Plaque à orifice compacte</t>
  </si>
  <si>
    <t>Diamètre 1'' ANSI 150Lbs RF SCH.10S</t>
  </si>
  <si>
    <t>Pour conduite diamètre interne 27,86mm</t>
  </si>
  <si>
    <t>Espace d'installation : 27,8 mm</t>
  </si>
  <si>
    <t>Complet avec manifold 3 voies</t>
  </si>
  <si>
    <t>Matière:</t>
  </si>
  <si>
    <t>Plaque à orifice: SS316TI</t>
  </si>
  <si>
    <t>Manifold : SS316L</t>
  </si>
  <si>
    <t>Calculs : voir documents joints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</si>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</sst>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7" fillId="0" borderId="0" xfId="1" applyFont="1" applyAlignment="1" applyProtection="1"/>
    <xf numFmtId="9" fontId="9" fillId="0" borderId="0" xfId="4" applyFont="1" applyAlignment="1">
      <alignment vertical="center"/>
    </xf>
    <xf numFmtId="1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olivier.rousseau@fr.yokogawa.com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7"/>
  <sheetViews>
    <sheetView tabSelected="1" zoomScaleNormal="100" workbookViewId="0">
      <selection activeCell="K24" sqref="K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44.87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21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20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89" t="s">
        <v>54</v>
      </c>
      <c r="E8" s="8"/>
      <c r="F8" s="21"/>
      <c r="G8" s="21"/>
      <c r="H8" s="30" t="s">
        <v>1</v>
      </c>
      <c r="I8" s="17"/>
      <c r="J8" s="74">
        <v>41179</v>
      </c>
      <c r="K8" s="21"/>
      <c r="M8" s="89"/>
    </row>
    <row r="9" spans="1:250" ht="15.75" customHeight="1">
      <c r="A9" s="17"/>
      <c r="B9" s="21"/>
      <c r="C9" s="21"/>
      <c r="D9" s="89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89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17"/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17" t="s">
        <v>53</v>
      </c>
      <c r="F12" s="21"/>
      <c r="G12" s="17"/>
      <c r="H12" s="20" t="s">
        <v>30</v>
      </c>
      <c r="I12" s="20"/>
      <c r="J12" s="31" t="s">
        <v>65</v>
      </c>
      <c r="K12" s="21"/>
      <c r="M12" s="89"/>
    </row>
    <row r="13" spans="1:250" ht="15.75" customHeight="1">
      <c r="A13" s="17"/>
      <c r="B13" s="78" t="s">
        <v>8</v>
      </c>
      <c r="C13" s="21"/>
      <c r="D13" s="89" t="s">
        <v>59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17" t="s">
        <v>60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58</v>
      </c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  <c r="L17" s="17" t="s">
        <v>64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98">
        <v>40952</v>
      </c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66</v>
      </c>
      <c r="E23" s="17" t="s">
        <v>67</v>
      </c>
      <c r="G23" s="17">
        <v>1</v>
      </c>
      <c r="H23" s="48">
        <v>872</v>
      </c>
      <c r="I23" s="47"/>
      <c r="J23" s="47">
        <f>G23*H23</f>
        <v>872</v>
      </c>
      <c r="K23" s="76" t="s">
        <v>76</v>
      </c>
      <c r="L23" s="17">
        <v>610</v>
      </c>
      <c r="M23" s="84">
        <v>0.3</v>
      </c>
      <c r="N23" s="17">
        <f>L23/(1-M23)</f>
        <v>871.42857142857144</v>
      </c>
      <c r="O23" s="97"/>
      <c r="P23" s="95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99" t="s">
        <v>68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99" t="s">
        <v>69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20"/>
      <c r="E26" s="17" t="s">
        <v>63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20"/>
      <c r="E27" s="17" t="s">
        <v>70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20"/>
      <c r="E28" s="17" t="s">
        <v>71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20"/>
      <c r="E29" s="17" t="s">
        <v>72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20"/>
      <c r="E30" s="17" t="s">
        <v>73</v>
      </c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20"/>
      <c r="E31" s="17" t="s">
        <v>74</v>
      </c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75</v>
      </c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ht="15.75" customHeight="1" thickBot="1">
      <c r="A33" s="17"/>
      <c r="B33" s="58"/>
      <c r="C33" s="59"/>
      <c r="D33" s="60"/>
      <c r="E33" s="61"/>
      <c r="F33" s="62"/>
      <c r="G33" s="62"/>
      <c r="H33" s="63"/>
      <c r="I33" s="64"/>
      <c r="J33" s="64"/>
      <c r="K33" s="77"/>
    </row>
    <row r="34" spans="1:250" ht="15.75" customHeight="1">
      <c r="A34" s="17"/>
      <c r="B34" s="11"/>
      <c r="C34" s="11"/>
      <c r="D34" s="12"/>
      <c r="E34" s="21"/>
      <c r="F34" s="11"/>
      <c r="G34" s="30" t="s">
        <v>4</v>
      </c>
      <c r="H34" s="48" t="s">
        <v>3</v>
      </c>
      <c r="I34" s="47"/>
      <c r="J34" s="47">
        <f>SUM(J22:J33)</f>
        <v>872</v>
      </c>
      <c r="K34" s="57"/>
    </row>
    <row r="35" spans="1:250" ht="15.75" customHeight="1">
      <c r="A35" s="17"/>
      <c r="B35" s="11"/>
      <c r="C35" s="11"/>
      <c r="D35" s="12"/>
      <c r="E35" s="41"/>
      <c r="F35" s="39"/>
      <c r="G35" s="40" t="s">
        <v>34</v>
      </c>
      <c r="H35" s="49" t="s">
        <v>3</v>
      </c>
      <c r="I35" s="50"/>
      <c r="J35" s="50">
        <v>0</v>
      </c>
      <c r="K35" s="55"/>
    </row>
    <row r="36" spans="1:250" ht="15.75" customHeight="1">
      <c r="A36" s="17"/>
      <c r="B36" s="11"/>
      <c r="C36" s="11"/>
      <c r="D36" s="12"/>
      <c r="E36" s="42"/>
      <c r="F36" s="43"/>
      <c r="G36" s="54" t="s">
        <v>38</v>
      </c>
      <c r="H36" s="51" t="s">
        <v>3</v>
      </c>
      <c r="I36" s="52"/>
      <c r="J36" s="52">
        <v>0</v>
      </c>
      <c r="K36" s="56"/>
    </row>
    <row r="37" spans="1:250" ht="15.75" customHeight="1" thickBot="1">
      <c r="A37" s="17"/>
      <c r="B37" s="59"/>
      <c r="C37" s="59"/>
      <c r="D37" s="58"/>
      <c r="E37" s="67"/>
      <c r="F37" s="68"/>
      <c r="G37" s="69" t="s">
        <v>35</v>
      </c>
      <c r="H37" s="70" t="s">
        <v>3</v>
      </c>
      <c r="I37" s="71"/>
      <c r="J37" s="71"/>
      <c r="K37" s="72"/>
    </row>
    <row r="38" spans="1:250" ht="15.75" customHeight="1">
      <c r="A38" s="17"/>
      <c r="B38" s="11"/>
      <c r="C38" s="11"/>
      <c r="D38" s="12"/>
      <c r="E38" s="21"/>
      <c r="F38" s="11"/>
      <c r="G38" s="29" t="s">
        <v>36</v>
      </c>
      <c r="H38" s="48" t="s">
        <v>3</v>
      </c>
      <c r="I38" s="47"/>
      <c r="J38" s="47">
        <f>SUM(J34:J37)</f>
        <v>872</v>
      </c>
      <c r="K38" s="57"/>
    </row>
    <row r="39" spans="1:250" ht="15.75" customHeight="1" thickBot="1">
      <c r="A39" s="17"/>
      <c r="B39" s="59"/>
      <c r="C39" s="59"/>
      <c r="D39" s="58"/>
      <c r="E39" s="61"/>
      <c r="F39" s="59"/>
      <c r="G39" s="65" t="s">
        <v>37</v>
      </c>
      <c r="H39" s="63" t="s">
        <v>3</v>
      </c>
      <c r="I39" s="64"/>
      <c r="J39" s="64">
        <f>0.196*J38</f>
        <v>170.91200000000001</v>
      </c>
      <c r="K39" s="66"/>
    </row>
    <row r="40" spans="1:250" ht="15.75" customHeight="1">
      <c r="A40" s="17"/>
      <c r="B40" s="11"/>
      <c r="C40" s="11"/>
      <c r="D40" s="12"/>
      <c r="E40" s="17"/>
      <c r="F40" s="11"/>
      <c r="G40" s="53" t="s">
        <v>4</v>
      </c>
      <c r="H40" s="48" t="s">
        <v>3</v>
      </c>
      <c r="I40" s="47"/>
      <c r="J40" s="48">
        <f>SUM(J38:J39)</f>
        <v>1042.912</v>
      </c>
      <c r="K40" s="57"/>
    </row>
    <row r="41" spans="1:250" ht="15.75" customHeight="1">
      <c r="A41" s="17"/>
      <c r="B41" s="11"/>
      <c r="C41" s="11"/>
      <c r="D41" s="12"/>
      <c r="E41" s="17"/>
      <c r="F41" s="11"/>
      <c r="G41" s="53"/>
      <c r="H41" s="48"/>
      <c r="I41" s="47"/>
      <c r="J41" s="48"/>
      <c r="K41" s="57"/>
    </row>
    <row r="42" spans="1:250" s="17" customFormat="1" ht="15.75" customHeight="1">
      <c r="B42" s="26" t="s">
        <v>9</v>
      </c>
      <c r="C42" s="11"/>
      <c r="D42" s="12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 t="s">
        <v>39</v>
      </c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2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C47" s="11"/>
      <c r="D47" s="73" t="s">
        <v>40</v>
      </c>
      <c r="E47" s="11"/>
      <c r="F47" s="11"/>
      <c r="G47" s="13"/>
      <c r="H47" s="14"/>
      <c r="I47" s="11"/>
      <c r="J47" s="7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41</v>
      </c>
      <c r="E48" s="18" t="s">
        <v>61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87" t="s">
        <v>62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50</v>
      </c>
      <c r="E51" s="22" t="s">
        <v>43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51</v>
      </c>
      <c r="E52" s="17" t="s">
        <v>44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53" t="s">
        <v>52</v>
      </c>
      <c r="E53" s="11" t="s">
        <v>45</v>
      </c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46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8"/>
      <c r="C58" s="8"/>
      <c r="D58" s="11"/>
      <c r="E58" s="11"/>
      <c r="F58" s="11"/>
      <c r="G58" s="23"/>
      <c r="H58" s="11"/>
      <c r="I58" s="11"/>
      <c r="J58" s="23"/>
      <c r="K58" s="2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16</v>
      </c>
      <c r="C59" s="11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47</v>
      </c>
      <c r="C60" s="8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tooltip="mailto:prenom.nom@fr.yokogawa.com" display="mailto:olivier.rousseau@fr.yokogawa.com"/>
    <hyperlink ref="D16" r:id="rId4" tooltip="http://www.yokogawa.com/fr" display="http://www.yokogawa.com/fr"/>
  </hyperlinks>
  <printOptions horizontalCentered="1"/>
  <pageMargins left="0.33" right="0.27" top="0.32" bottom="0.33" header="0.24" footer="0.196850393700787"/>
  <pageSetup paperSize="9" scale="75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2012-09-27T08:04:29Z</dcterms:modified>
</cp:coreProperties>
</file>