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J40" i="1" l="1"/>
  <c r="N32" i="1"/>
  <c r="P32" i="1" s="1"/>
  <c r="J32" i="1"/>
  <c r="H23" i="1"/>
  <c r="N23" i="1" l="1"/>
  <c r="P23" i="1" s="1"/>
  <c r="J23" i="1" l="1"/>
  <c r="J43" i="1" s="1"/>
  <c r="J47" i="1" s="1"/>
  <c r="J48" i="1" l="1"/>
  <c r="J49" i="1" s="1"/>
</calcChain>
</file>

<file path=xl/sharedStrings.xml><?xml version="1.0" encoding="utf-8"?>
<sst xmlns="http://schemas.openxmlformats.org/spreadsheetml/2006/main" count="102" uniqueCount="84">
  <si>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</si>
  <si>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</si>
  <si>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</si>
  <si>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</si>
  <si>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</si>
  <si>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</si>
  <si>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</si>
  <si>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</si>
  <si>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</si>
  <si>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</si>
  <si>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</si>
  <si>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</si>
  <si>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</si>
  <si>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</si>
  <si>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</si>
  <si>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</si>
  <si>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</si>
  <si>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</si>
  <si>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</si>
  <si>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</si>
  <si>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</si>
  <si>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</si>
  <si>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</si>
  <si>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</si>
  <si>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</si>
  <si>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</si>
  <si>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</si>
  <si>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</si>
  <si>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</si>
  <si>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</si>
  <si>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</si>
  <si>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</si>
  <si>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</si>
  <si>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</si>
  <si>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</si>
  <si>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</si>
  <si>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</si>
  <si>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</si>
  <si>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</si>
  <si>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</si>
  <si>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</si>
  <si>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</si>
  <si>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</si>
  <si>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</si>
  <si>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</si>
  <si>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</si>
  <si>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</si>
  <si>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</si>
  <si>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</si>
  <si>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</si>
  <si>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</si>
  <si>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</si>
  <si>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</si>
  <si>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</si>
  <si>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A2012RH357</t>
  </si>
  <si>
    <t>marc boero &lt;mboero@ser2e.com&gt;</t>
  </si>
  <si>
    <t>3 rue Christian LACOUTURE</t>
  </si>
  <si>
    <t>69500 BRON</t>
  </si>
  <si>
    <t>FRANCE</t>
  </si>
  <si>
    <t>Tel  : 04.72.81.60.90</t>
  </si>
  <si>
    <t>Fax : 04.72.81.60.91</t>
  </si>
  <si>
    <t>SER2E</t>
  </si>
  <si>
    <t>BOERO Marc ('0632024538)</t>
  </si>
  <si>
    <t>Débimetre GAZ : Echelle :0-120m3/h / gaz de ville / température:35° /  sortie 4-20mA.</t>
  </si>
  <si>
    <t>CMG500N15010000</t>
  </si>
  <si>
    <t>Débitmètre massique thermique CMG</t>
  </si>
  <si>
    <t>Gamme de mesure : 150Nm3/h</t>
  </si>
  <si>
    <t>Application Gaz naturel</t>
  </si>
  <si>
    <t>Connexion : Rc 2'' femelle</t>
  </si>
  <si>
    <t>Pression max : 100Kpas</t>
  </si>
  <si>
    <t>Sorties : 4-20mA et impulsions</t>
  </si>
  <si>
    <t>Alimentation : 24Vdc</t>
  </si>
  <si>
    <t>5</t>
  </si>
  <si>
    <t>Débimetre air : Echelle: 0-1200m3/h / pression: 1025mbars / Temperature:35° / sortie 4-20mA.</t>
  </si>
  <si>
    <t>MCF0500AGND010000</t>
  </si>
  <si>
    <t>Débitmètre massique thermique MCF</t>
  </si>
  <si>
    <t>Gamme de mesure : 12Nm3/h</t>
  </si>
  <si>
    <t>Gamme étendue : 24Nm3/h</t>
  </si>
  <si>
    <t>Application Air</t>
  </si>
  <si>
    <t>Connexion : Gas 2'' femelle</t>
  </si>
  <si>
    <t>Pression max : 1000Kpas</t>
  </si>
  <si>
    <t>PA5-4ISX5SK</t>
  </si>
  <si>
    <t>Connecteur M12 et câble 5 mètres</t>
  </si>
  <si>
    <t>Livré Bron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</si>
</sst>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7.5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0" applyFont="1"/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6"/>
  <sheetViews>
    <sheetView tabSelected="1" zoomScaleNormal="100" workbookViewId="0">
      <selection activeCell="E58" sqref="E5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61</v>
      </c>
      <c r="F8" s="21"/>
      <c r="G8" s="21"/>
      <c r="H8" s="30" t="s">
        <v>1</v>
      </c>
      <c r="I8" s="17"/>
      <c r="J8" s="74">
        <v>41178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102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62</v>
      </c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55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 t="s">
        <v>63</v>
      </c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65</v>
      </c>
      <c r="F23" s="96"/>
      <c r="G23" s="97">
        <v>1</v>
      </c>
      <c r="H23" s="48">
        <f>1155+165</f>
        <v>1320</v>
      </c>
      <c r="I23" s="47"/>
      <c r="J23" s="47">
        <f>G23*H23</f>
        <v>1320</v>
      </c>
      <c r="K23" s="76" t="s">
        <v>72</v>
      </c>
      <c r="L23" s="17">
        <v>1320</v>
      </c>
      <c r="M23" s="84">
        <v>0.4</v>
      </c>
      <c r="N23" s="17">
        <f>L23*(1-M23)</f>
        <v>792</v>
      </c>
      <c r="O23" s="98">
        <v>0.4</v>
      </c>
      <c r="P23" s="95">
        <f>N23/(1-O23)</f>
        <v>1320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71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 t="s">
        <v>73</v>
      </c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17" t="s">
        <v>74</v>
      </c>
      <c r="E32" s="96" t="s">
        <v>75</v>
      </c>
      <c r="F32" s="96"/>
      <c r="G32" s="97">
        <v>1</v>
      </c>
      <c r="H32" s="48">
        <v>680</v>
      </c>
      <c r="I32" s="47"/>
      <c r="J32" s="47">
        <f>G32*H32</f>
        <v>680</v>
      </c>
      <c r="K32" s="76" t="s">
        <v>72</v>
      </c>
      <c r="L32" s="17">
        <v>680</v>
      </c>
      <c r="M32" s="84">
        <v>0.4</v>
      </c>
      <c r="N32" s="17">
        <f>L32*(1-M32)</f>
        <v>408</v>
      </c>
      <c r="O32" s="98">
        <v>0.4</v>
      </c>
      <c r="P32" s="95">
        <f>N32/(1-O32)</f>
        <v>680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76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77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78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79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80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70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71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 t="s">
        <v>81</v>
      </c>
      <c r="E40" s="96" t="s">
        <v>82</v>
      </c>
      <c r="F40" s="96"/>
      <c r="G40" s="97">
        <v>1</v>
      </c>
      <c r="H40" s="48">
        <v>25</v>
      </c>
      <c r="I40" s="47"/>
      <c r="J40" s="47">
        <f>G40*H40</f>
        <v>25</v>
      </c>
      <c r="K40" s="76" t="s">
        <v>72</v>
      </c>
      <c r="L40" s="17">
        <v>23</v>
      </c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/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ht="15.75" customHeight="1" thickBot="1">
      <c r="A42" s="17"/>
      <c r="B42" s="58"/>
      <c r="C42" s="59"/>
      <c r="D42" s="60"/>
      <c r="E42" s="61"/>
      <c r="F42" s="62"/>
      <c r="G42" s="62"/>
      <c r="H42" s="63"/>
      <c r="I42" s="64"/>
      <c r="J42" s="64"/>
      <c r="K42" s="77"/>
    </row>
    <row r="43" spans="1:250" ht="15.75" customHeight="1">
      <c r="A43" s="17"/>
      <c r="B43" s="11"/>
      <c r="C43" s="11"/>
      <c r="D43" s="12"/>
      <c r="E43" s="21"/>
      <c r="F43" s="11"/>
      <c r="G43" s="30" t="s">
        <v>4</v>
      </c>
      <c r="H43" s="48" t="s">
        <v>3</v>
      </c>
      <c r="I43" s="47"/>
      <c r="J43" s="47">
        <f>SUM(J22:J42)</f>
        <v>2025</v>
      </c>
      <c r="K43" s="57"/>
    </row>
    <row r="44" spans="1:250" ht="15.75" customHeight="1">
      <c r="A44" s="17"/>
      <c r="B44" s="11"/>
      <c r="C44" s="11"/>
      <c r="D44" s="12"/>
      <c r="E44" s="41"/>
      <c r="F44" s="39"/>
      <c r="G44" s="40" t="s">
        <v>33</v>
      </c>
      <c r="H44" s="49" t="s">
        <v>3</v>
      </c>
      <c r="I44" s="50"/>
      <c r="J44" s="50">
        <v>0</v>
      </c>
      <c r="K44" s="55"/>
    </row>
    <row r="45" spans="1:250" ht="15.75" customHeight="1">
      <c r="A45" s="17"/>
      <c r="B45" s="11"/>
      <c r="C45" s="11"/>
      <c r="D45" s="12"/>
      <c r="E45" s="42"/>
      <c r="F45" s="43"/>
      <c r="G45" s="54" t="s">
        <v>37</v>
      </c>
      <c r="H45" s="51" t="s">
        <v>3</v>
      </c>
      <c r="I45" s="52"/>
      <c r="J45" s="52">
        <v>0</v>
      </c>
      <c r="K45" s="56"/>
    </row>
    <row r="46" spans="1:250" ht="15.75" customHeight="1" thickBot="1">
      <c r="A46" s="17"/>
      <c r="B46" s="59"/>
      <c r="C46" s="59"/>
      <c r="D46" s="58"/>
      <c r="E46" s="67"/>
      <c r="F46" s="68"/>
      <c r="G46" s="69" t="s">
        <v>34</v>
      </c>
      <c r="H46" s="70" t="s">
        <v>3</v>
      </c>
      <c r="I46" s="71"/>
      <c r="J46" s="71">
        <v>35</v>
      </c>
      <c r="K46" s="72"/>
    </row>
    <row r="47" spans="1:250" ht="15.75" customHeight="1">
      <c r="A47" s="17"/>
      <c r="B47" s="11"/>
      <c r="C47" s="11"/>
      <c r="D47" s="12"/>
      <c r="E47" s="21"/>
      <c r="F47" s="11"/>
      <c r="G47" s="29" t="s">
        <v>35</v>
      </c>
      <c r="H47" s="48" t="s">
        <v>3</v>
      </c>
      <c r="I47" s="47"/>
      <c r="J47" s="47">
        <f>SUM(J43:J46)</f>
        <v>2060</v>
      </c>
      <c r="K47" s="57"/>
    </row>
    <row r="48" spans="1:250" ht="15.75" customHeight="1" thickBot="1">
      <c r="A48" s="17"/>
      <c r="B48" s="59"/>
      <c r="C48" s="59"/>
      <c r="D48" s="58"/>
      <c r="E48" s="61"/>
      <c r="F48" s="59"/>
      <c r="G48" s="65" t="s">
        <v>36</v>
      </c>
      <c r="H48" s="63" t="s">
        <v>3</v>
      </c>
      <c r="I48" s="64"/>
      <c r="J48" s="64">
        <f>0.196*J47</f>
        <v>403.76</v>
      </c>
      <c r="K48" s="66"/>
    </row>
    <row r="49" spans="1:250" ht="15.75" customHeight="1">
      <c r="A49" s="17"/>
      <c r="B49" s="11"/>
      <c r="C49" s="11"/>
      <c r="D49" s="12"/>
      <c r="E49" s="17"/>
      <c r="F49" s="11"/>
      <c r="G49" s="53" t="s">
        <v>4</v>
      </c>
      <c r="H49" s="48" t="s">
        <v>3</v>
      </c>
      <c r="I49" s="47"/>
      <c r="J49" s="48">
        <f>SUM(J47:J48)</f>
        <v>2463.7600000000002</v>
      </c>
      <c r="K49" s="57"/>
    </row>
    <row r="50" spans="1:250" ht="15.75" customHeight="1">
      <c r="A50" s="17"/>
      <c r="B50" s="11"/>
      <c r="C50" s="11"/>
      <c r="D50" s="12"/>
      <c r="E50" s="17"/>
      <c r="F50" s="11"/>
      <c r="G50" s="53"/>
      <c r="H50" s="48"/>
      <c r="I50" s="47"/>
      <c r="J50" s="48"/>
      <c r="K50" s="57"/>
    </row>
    <row r="51" spans="1:250" s="17" customFormat="1" ht="15.75" customHeight="1">
      <c r="B51" s="26" t="s">
        <v>53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 t="s">
        <v>38</v>
      </c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2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C56" s="11"/>
      <c r="D56" s="73" t="s">
        <v>39</v>
      </c>
      <c r="E56" s="11"/>
      <c r="F56" s="11"/>
      <c r="G56" s="13"/>
      <c r="H56" s="14"/>
      <c r="I56" s="11"/>
      <c r="J56" s="7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53" t="s">
        <v>40</v>
      </c>
      <c r="E57" s="18" t="s">
        <v>83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47</v>
      </c>
      <c r="E58" s="87" t="s">
        <v>51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48</v>
      </c>
      <c r="E59" s="17" t="s">
        <v>41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52</v>
      </c>
      <c r="E60" s="22" t="s">
        <v>42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49</v>
      </c>
      <c r="E61" s="17" t="s">
        <v>43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50</v>
      </c>
      <c r="E62" s="11" t="s">
        <v>44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 t="s">
        <v>45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8"/>
      <c r="C67" s="8"/>
      <c r="D67" s="11"/>
      <c r="E67" s="11"/>
      <c r="F67" s="11"/>
      <c r="G67" s="23"/>
      <c r="H67" s="11"/>
      <c r="I67" s="11"/>
      <c r="J67" s="23"/>
      <c r="K67" s="2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15</v>
      </c>
      <c r="C68" s="11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46</v>
      </c>
      <c r="C69" s="8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2012-09-26T05:09:45Z</dcterms:modified>
</cp:coreProperties>
</file>