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QUOTE!$A$1:$K$80</definedName>
  </definedNames>
  <calcPr calcId="145621"/>
</workbook>
</file>

<file path=xl/calcChain.xml><?xml version="1.0" encoding="utf-8"?>
<calcChain xmlns="http://schemas.openxmlformats.org/spreadsheetml/2006/main">
  <c r="N51" i="1" l="1"/>
  <c r="P51" i="1" s="1"/>
  <c r="H51" i="1" s="1"/>
  <c r="J51" i="1" s="1"/>
  <c r="N50" i="1"/>
  <c r="P50" i="1" s="1"/>
  <c r="H50" i="1" s="1"/>
  <c r="J50" i="1" s="1"/>
  <c r="N49" i="1"/>
  <c r="P49" i="1" s="1"/>
  <c r="N47" i="1"/>
  <c r="P47" i="1" s="1"/>
  <c r="H47" i="1" s="1"/>
  <c r="J47" i="1" s="1"/>
  <c r="N46" i="1"/>
  <c r="P46" i="1" s="1"/>
  <c r="H46" i="1" s="1"/>
  <c r="J46" i="1" s="1"/>
  <c r="N45" i="1"/>
  <c r="P45" i="1" s="1"/>
  <c r="H45" i="1" s="1"/>
  <c r="J45" i="1" s="1"/>
  <c r="J41" i="1"/>
  <c r="J42" i="1"/>
  <c r="J43" i="1"/>
  <c r="J49" i="1"/>
  <c r="N43" i="1"/>
  <c r="P43" i="1" s="1"/>
  <c r="N42" i="1"/>
  <c r="P42" i="1" s="1"/>
  <c r="N41" i="1"/>
  <c r="P41" i="1" s="1"/>
  <c r="N48" i="1" l="1"/>
  <c r="P48" i="1" s="1"/>
  <c r="H48" i="1" s="1"/>
  <c r="J48" i="1" s="1"/>
  <c r="N44" i="1"/>
  <c r="P44" i="1" s="1"/>
  <c r="H44" i="1" s="1"/>
  <c r="J44" i="1" s="1"/>
  <c r="N37" i="1" l="1"/>
  <c r="P37" i="1" s="1"/>
  <c r="H37" i="1" s="1"/>
  <c r="J37" i="1" s="1"/>
  <c r="N38" i="1"/>
  <c r="P38" i="1" s="1"/>
  <c r="H38" i="1" s="1"/>
  <c r="J38" i="1" s="1"/>
  <c r="N39" i="1"/>
  <c r="P39" i="1" s="1"/>
  <c r="H39" i="1" s="1"/>
  <c r="J39" i="1" s="1"/>
  <c r="N36" i="1"/>
  <c r="P36" i="1" s="1"/>
  <c r="H36" i="1" s="1"/>
  <c r="J36" i="1" s="1"/>
  <c r="N35" i="1"/>
  <c r="P35" i="1" s="1"/>
  <c r="H35" i="1" s="1"/>
  <c r="J35" i="1" s="1"/>
  <c r="N34" i="1"/>
  <c r="P34" i="1" s="1"/>
  <c r="H34" i="1" s="1"/>
  <c r="J34" i="1" s="1"/>
  <c r="N33" i="1"/>
  <c r="P33" i="1" s="1"/>
  <c r="H33" i="1" s="1"/>
  <c r="J33" i="1" s="1"/>
  <c r="N32" i="1"/>
  <c r="P32" i="1" s="1"/>
  <c r="H32" i="1" s="1"/>
  <c r="J32" i="1" s="1"/>
  <c r="N31" i="1"/>
  <c r="P31" i="1" s="1"/>
  <c r="H31" i="1" s="1"/>
  <c r="J31" i="1" s="1"/>
  <c r="N30" i="1"/>
  <c r="P30" i="1" s="1"/>
  <c r="H30" i="1" s="1"/>
  <c r="J30" i="1" s="1"/>
  <c r="N29" i="1"/>
  <c r="P29" i="1" s="1"/>
  <c r="H29" i="1" s="1"/>
  <c r="J29" i="1" s="1"/>
  <c r="N28" i="1"/>
  <c r="P28" i="1" s="1"/>
  <c r="H28" i="1" s="1"/>
  <c r="J28" i="1" s="1"/>
  <c r="N27" i="1"/>
  <c r="P27" i="1" s="1"/>
  <c r="H27" i="1" s="1"/>
  <c r="J27" i="1" s="1"/>
  <c r="N26" i="1"/>
  <c r="P26" i="1" s="1"/>
  <c r="H26" i="1" s="1"/>
  <c r="J26" i="1" s="1"/>
  <c r="N25" i="1"/>
  <c r="P25" i="1" s="1"/>
  <c r="H25" i="1" s="1"/>
  <c r="J25" i="1" s="1"/>
  <c r="N24" i="1"/>
  <c r="P24" i="1" s="1"/>
  <c r="H24" i="1" s="1"/>
  <c r="J24" i="1" s="1"/>
  <c r="N23" i="1" l="1"/>
  <c r="P23" i="1" l="1"/>
  <c r="H23" i="1" s="1"/>
  <c r="J23" i="1" s="1"/>
  <c r="J54" i="1" l="1"/>
  <c r="J58" i="1" s="1"/>
  <c r="J59" i="1" l="1"/>
  <c r="J60" i="1" s="1"/>
</calcChain>
</file>

<file path=xl/sharedStrings.xml><?xml version="1.0" encoding="utf-8"?>
<sst xmlns="http://schemas.openxmlformats.org/spreadsheetml/2006/main" count="184" uniqueCount="95">
  <si>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</si>
  <si>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</si>
  <si>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</si>
  <si>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</si>
  <si>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</si>
  <si>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</si>
  <si>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</si>
  <si>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</si>
  <si>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</si>
  <si>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</si>
  <si>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</si>
  <si>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</si>
  <si>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</si>
  <si>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</si>
  <si>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</si>
  <si>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</si>
  <si>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</si>
  <si>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</si>
  <si>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</si>
  <si>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</si>
  <si>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</si>
  <si>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</si>
  <si>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</si>
  <si>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</si>
  <si>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</si>
  <si>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</si>
  <si>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</si>
  <si>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</si>
  <si>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</si>
  <si>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</si>
  <si>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</si>
  <si>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</si>
  <si>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</si>
  <si>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</si>
  <si>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</si>
  <si>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</si>
  <si>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</si>
  <si>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</si>
  <si>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</si>
  <si>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</si>
  <si>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</si>
  <si>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</si>
  <si>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</si>
  <si>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</si>
  <si>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</si>
  <si>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</si>
  <si>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</si>
  <si>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</si>
  <si>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</si>
  <si>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</si>
  <si>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</si>
  <si>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</si>
  <si>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</si>
  <si>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</si>
  <si>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IBIDEN DPF France</t>
  </si>
  <si>
    <t>Fax: + 33 (0)2 38 97 26 73</t>
  </si>
  <si>
    <t>24 route de Joigny</t>
  </si>
  <si>
    <t>45320 Courtenay - France</t>
  </si>
  <si>
    <t>FMA02393</t>
  </si>
  <si>
    <t>81446464-001</t>
  </si>
  <si>
    <t>FMA02394</t>
  </si>
  <si>
    <t>FMA02397</t>
  </si>
  <si>
    <t>C26TV0UA1100</t>
  </si>
  <si>
    <t>FMA02409</t>
  </si>
  <si>
    <t>FMA02579</t>
  </si>
  <si>
    <t>81446088-001</t>
  </si>
  <si>
    <t>FMA02581</t>
  </si>
  <si>
    <t>FMA03132</t>
  </si>
  <si>
    <t>C40B2G4AS061D0</t>
  </si>
  <si>
    <t>FMA05353</t>
  </si>
  <si>
    <t>FMA05464</t>
  </si>
  <si>
    <t>A2012RH310</t>
  </si>
  <si>
    <t>Tel: + 33 (0)2 38 28 13 23</t>
  </si>
  <si>
    <t>5</t>
  </si>
  <si>
    <t>C15TV0TA0200</t>
  </si>
  <si>
    <t>C15TR0TA0100</t>
  </si>
  <si>
    <t>C206DA00701 ==&gt; C25TV0UA1200</t>
  </si>
  <si>
    <t>SDC40B Controller</t>
  </si>
  <si>
    <t>SDC15 Controller</t>
  </si>
  <si>
    <t>SDC26 Controller</t>
  </si>
  <si>
    <t>SDC25 Controller</t>
  </si>
  <si>
    <t>C206DA00101 ==&gt; C25TV0UA1100</t>
  </si>
  <si>
    <t>C200DA00101 ==&gt; C25TR0UA1100</t>
  </si>
  <si>
    <t>C206DA00101 ==&gt;C25TV0UA1100</t>
  </si>
  <si>
    <t>C200DA00101 ==&gt;C25TR0UA1100</t>
  </si>
  <si>
    <t>FCA Melsele Belgium</t>
  </si>
  <si>
    <t>FMA05465</t>
  </si>
  <si>
    <t>FMA11946</t>
  </si>
  <si>
    <t>FMA11947</t>
  </si>
  <si>
    <t>C25TC0UA4100</t>
  </si>
  <si>
    <t>C25TV0UA4100</t>
  </si>
  <si>
    <t>SDC40 Controller</t>
  </si>
  <si>
    <t>Mme christine Kemel</t>
  </si>
  <si>
    <t>Christine.KEMEL@ibiden.fr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</si>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</sst>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22">
    <font>
      <sz val="11"/>
      <name val="明朝"/>
      <family val="1"/>
      <charset val="128"/>
    </font>
    <font>
      <sz val="11"/>
      <color theme="1"/>
      <name val="Calibri"/>
      <family val="2"/>
      <scheme val="minor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1"/>
      <color rgb="FF4F6228"/>
      <name val="Calibri"/>
      <family val="2"/>
    </font>
    <font>
      <sz val="10"/>
      <name val="Arial CE"/>
      <family val="2"/>
      <charset val="238"/>
    </font>
    <font>
      <sz val="11"/>
      <color indexed="8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0" fontId="2" fillId="0" borderId="0" applyFont="0" applyFill="0" applyBorder="0" applyAlignment="0" applyProtection="0"/>
    <xf numFmtId="0" fontId="10" fillId="0" borderId="0">
      <alignment vertical="center"/>
    </xf>
    <xf numFmtId="9" fontId="2" fillId="0" borderId="0" applyFont="0" applyFill="0" applyBorder="0" applyAlignment="0" applyProtection="0"/>
    <xf numFmtId="0" fontId="1" fillId="0" borderId="0"/>
    <xf numFmtId="0" fontId="7" fillId="0" borderId="0"/>
    <xf numFmtId="0" fontId="20" fillId="2" borderId="6" applyNumberFormat="0" applyFont="0" applyAlignment="0" applyProtection="0"/>
    <xf numFmtId="0" fontId="21" fillId="0" borderId="0"/>
    <xf numFmtId="0" fontId="19" fillId="0" borderId="0"/>
  </cellStyleXfs>
  <cellXfs count="11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0" fontId="4" fillId="0" borderId="0" xfId="2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166" fontId="10" fillId="0" borderId="0" xfId="2" applyNumberFormat="1" applyFont="1" applyBorder="1" applyAlignment="1" applyProtection="1">
      <alignment horizontal="right" vertical="center"/>
      <protection locked="0"/>
    </xf>
    <xf numFmtId="166" fontId="10" fillId="0" borderId="0" xfId="0" applyNumberFormat="1" applyFont="1" applyBorder="1" applyAlignment="1" applyProtection="1">
      <alignment vertical="center"/>
      <protection locked="0"/>
    </xf>
    <xf numFmtId="40" fontId="10" fillId="0" borderId="0" xfId="2" applyNumberFormat="1" applyFont="1" applyBorder="1" applyAlignment="1" applyProtection="1">
      <alignment horizontal="right" vertical="center"/>
      <protection locked="0"/>
    </xf>
    <xf numFmtId="40" fontId="10" fillId="0" borderId="0" xfId="2" applyNumberFormat="1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166" fontId="1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164" fontId="10" fillId="0" borderId="0" xfId="0" applyNumberFormat="1" applyFont="1" applyBorder="1" applyAlignment="1">
      <alignment horizontal="left" vertical="center"/>
    </xf>
    <xf numFmtId="40" fontId="10" fillId="0" borderId="0" xfId="2" applyFont="1" applyBorder="1" applyAlignment="1" applyProtection="1">
      <alignment vertical="center"/>
      <protection locked="0"/>
    </xf>
    <xf numFmtId="38" fontId="10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0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 applyProtection="1">
      <alignment vertical="center"/>
      <protection locked="0"/>
    </xf>
    <xf numFmtId="167" fontId="10" fillId="0" borderId="1" xfId="0" applyNumberFormat="1" applyFont="1" applyBorder="1" applyAlignment="1">
      <alignment horizontal="right" vertical="center"/>
    </xf>
    <xf numFmtId="167" fontId="10" fillId="0" borderId="1" xfId="0" applyNumberFormat="1" applyFont="1" applyBorder="1" applyAlignment="1" applyProtection="1">
      <alignment horizontal="right" vertical="center"/>
      <protection locked="0"/>
    </xf>
    <xf numFmtId="167" fontId="10" fillId="0" borderId="0" xfId="0" applyNumberFormat="1" applyFont="1" applyBorder="1" applyAlignment="1">
      <alignment horizontal="right" vertical="center"/>
    </xf>
    <xf numFmtId="167" fontId="10" fillId="0" borderId="0" xfId="0" applyNumberFormat="1" applyFont="1" applyBorder="1" applyAlignment="1" applyProtection="1">
      <alignment horizontal="right" vertical="center"/>
      <protection locked="0"/>
    </xf>
    <xf numFmtId="167" fontId="10" fillId="0" borderId="0" xfId="2" applyNumberFormat="1" applyFont="1" applyBorder="1" applyAlignment="1" applyProtection="1">
      <alignment horizontal="right" vertical="center"/>
      <protection locked="0"/>
    </xf>
    <xf numFmtId="167" fontId="10" fillId="0" borderId="2" xfId="2" applyNumberFormat="1" applyFont="1" applyBorder="1" applyAlignment="1" applyProtection="1">
      <alignment horizontal="right" vertical="center"/>
      <protection locked="0"/>
    </xf>
    <xf numFmtId="167" fontId="10" fillId="0" borderId="2" xfId="0" applyNumberFormat="1" applyFont="1" applyBorder="1" applyAlignment="1" applyProtection="1">
      <alignment horizontal="right" vertical="center"/>
      <protection locked="0"/>
    </xf>
    <xf numFmtId="167" fontId="10" fillId="0" borderId="3" xfId="2" applyNumberFormat="1" applyFont="1" applyBorder="1" applyAlignment="1" applyProtection="1">
      <alignment horizontal="right" vertical="center"/>
      <protection locked="0"/>
    </xf>
    <xf numFmtId="167" fontId="10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10" fillId="0" borderId="2" xfId="2" applyNumberFormat="1" applyFont="1" applyBorder="1" applyAlignment="1" applyProtection="1">
      <alignment horizontal="center" vertical="center"/>
      <protection locked="0"/>
    </xf>
    <xf numFmtId="40" fontId="10" fillId="0" borderId="3" xfId="2" applyNumberFormat="1" applyFont="1" applyBorder="1" applyAlignment="1" applyProtection="1">
      <alignment horizontal="center" vertical="center"/>
      <protection locked="0"/>
    </xf>
    <xf numFmtId="40" fontId="10" fillId="0" borderId="0" xfId="2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165" fontId="10" fillId="0" borderId="4" xfId="0" applyNumberFormat="1" applyFont="1" applyBorder="1" applyAlignment="1" applyProtection="1">
      <alignment horizontal="right" vertical="center"/>
      <protection locked="0"/>
    </xf>
    <xf numFmtId="167" fontId="10" fillId="0" borderId="4" xfId="2" applyNumberFormat="1" applyFont="1" applyBorder="1" applyAlignment="1" applyProtection="1">
      <alignment horizontal="right" vertical="center"/>
      <protection locked="0"/>
    </xf>
    <xf numFmtId="167" fontId="10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10" fillId="0" borderId="4" xfId="2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10" fillId="0" borderId="5" xfId="2" applyNumberFormat="1" applyFont="1" applyBorder="1" applyAlignment="1" applyProtection="1">
      <alignment horizontal="right" vertical="center"/>
      <protection locked="0"/>
    </xf>
    <xf numFmtId="167" fontId="10" fillId="0" borderId="5" xfId="0" applyNumberFormat="1" applyFont="1" applyBorder="1" applyAlignment="1" applyProtection="1">
      <alignment horizontal="right" vertical="center"/>
      <protection locked="0"/>
    </xf>
    <xf numFmtId="40" fontId="10" fillId="0" borderId="5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15" fontId="10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9" fontId="10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7" fillId="0" borderId="0" xfId="0" applyFont="1"/>
    <xf numFmtId="0" fontId="10" fillId="0" borderId="0" xfId="0" applyFont="1"/>
    <xf numFmtId="0" fontId="10" fillId="0" borderId="0" xfId="1" applyFont="1" applyAlignment="1" applyProtection="1"/>
    <xf numFmtId="0" fontId="10" fillId="0" borderId="0" xfId="0" applyFont="1" applyAlignment="1">
      <alignment horizontal="center"/>
    </xf>
    <xf numFmtId="0" fontId="17" fillId="0" borderId="0" xfId="0" applyFont="1" applyAlignme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40" fontId="10" fillId="0" borderId="0" xfId="2" applyFont="1" applyAlignment="1">
      <alignment vertical="center"/>
    </xf>
    <xf numFmtId="0" fontId="10" fillId="0" borderId="0" xfId="3">
      <alignment vertical="center"/>
    </xf>
    <xf numFmtId="0" fontId="10" fillId="0" borderId="0" xfId="3" applyAlignment="1">
      <alignment horizontal="center" vertical="center"/>
    </xf>
    <xf numFmtId="9" fontId="10" fillId="0" borderId="0" xfId="4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40" fontId="10" fillId="0" borderId="0" xfId="3" applyNumberForma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Border="1" applyAlignment="1">
      <alignment vertical="center"/>
    </xf>
    <xf numFmtId="9" fontId="10" fillId="0" borderId="0" xfId="4" applyFont="1" applyBorder="1" applyAlignment="1">
      <alignment vertical="center"/>
    </xf>
    <xf numFmtId="40" fontId="10" fillId="0" borderId="0" xfId="2" applyFont="1" applyBorder="1" applyAlignment="1">
      <alignment vertical="center"/>
    </xf>
    <xf numFmtId="0" fontId="10" fillId="0" borderId="0" xfId="3" applyFont="1" applyBorder="1">
      <alignment vertical="center"/>
    </xf>
    <xf numFmtId="0" fontId="10" fillId="0" borderId="0" xfId="3" applyFont="1" applyBorder="1" applyAlignment="1">
      <alignment horizontal="center" vertical="center"/>
    </xf>
    <xf numFmtId="40" fontId="10" fillId="0" borderId="0" xfId="3" applyNumberFormat="1" applyFont="1" applyBorder="1">
      <alignment vertical="center"/>
    </xf>
    <xf numFmtId="0" fontId="11" fillId="0" borderId="0" xfId="6" applyFont="1" applyFill="1" applyBorder="1" applyAlignment="1" applyProtection="1">
      <alignment vertical="top" wrapText="1" readingOrder="1"/>
      <protection locked="0"/>
    </xf>
  </cellXfs>
  <cellStyles count="10">
    <cellStyle name="Airlitec" xfId="3"/>
    <cellStyle name="Commentaire 2" xfId="7"/>
    <cellStyle name="Lien hypertexte" xfId="1" builtinId="8"/>
    <cellStyle name="Milliers" xfId="2" builtinId="3"/>
    <cellStyle name="Normal" xfId="0" builtinId="0"/>
    <cellStyle name="Normal 2" xfId="8"/>
    <cellStyle name="Normal 3" xfId="6"/>
    <cellStyle name="Normal 4" xfId="5"/>
    <cellStyle name="Pourcentage" xfId="4" builtinId="5"/>
    <cellStyle name="標準_INV_templates_IBI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7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9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94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17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41176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100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92</v>
      </c>
      <c r="F12" s="21"/>
      <c r="G12" s="17"/>
      <c r="H12" s="20" t="s">
        <v>29</v>
      </c>
      <c r="I12" s="20"/>
      <c r="J12" s="31" t="s">
        <v>71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72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55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93</v>
      </c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6" t="s">
        <v>58</v>
      </c>
      <c r="C23" s="96"/>
      <c r="D23" s="96" t="s">
        <v>59</v>
      </c>
      <c r="E23" s="96"/>
      <c r="F23" s="96"/>
      <c r="G23" s="97">
        <v>1</v>
      </c>
      <c r="H23" s="101">
        <f>ROUND(P23,0)</f>
        <v>12</v>
      </c>
      <c r="I23" s="47"/>
      <c r="J23" s="47">
        <f>G23*H23</f>
        <v>12</v>
      </c>
      <c r="K23" s="76" t="s">
        <v>73</v>
      </c>
      <c r="L23" s="99">
        <v>4.08</v>
      </c>
      <c r="M23" s="84">
        <v>0.3</v>
      </c>
      <c r="N23" s="17">
        <f>L23/(1-M23)</f>
        <v>5.8285714285714292</v>
      </c>
      <c r="O23" s="98">
        <v>0.5</v>
      </c>
      <c r="P23" s="95">
        <f>N23/(1-O23)</f>
        <v>11.657142857142858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96" t="s">
        <v>60</v>
      </c>
      <c r="C24" s="96"/>
      <c r="D24" s="96" t="s">
        <v>75</v>
      </c>
      <c r="E24" s="96" t="s">
        <v>78</v>
      </c>
      <c r="F24" s="96"/>
      <c r="G24" s="97">
        <v>1</v>
      </c>
      <c r="H24" s="101">
        <f t="shared" ref="H24:H39" si="0">ROUND(P24,0)</f>
        <v>108</v>
      </c>
      <c r="I24" s="47"/>
      <c r="J24" s="47">
        <f t="shared" ref="J24:J49" si="1">G24*H24</f>
        <v>108</v>
      </c>
      <c r="K24" s="76" t="s">
        <v>73</v>
      </c>
      <c r="L24" s="17">
        <v>45.44</v>
      </c>
      <c r="M24" s="84">
        <v>0.3</v>
      </c>
      <c r="N24" s="17">
        <f t="shared" ref="N24:N39" si="2">L24/(1-M24)</f>
        <v>64.914285714285711</v>
      </c>
      <c r="O24" s="98">
        <v>0.4</v>
      </c>
      <c r="P24" s="95">
        <f t="shared" ref="P24:P39" si="3">N24/(1-O24)</f>
        <v>108.19047619047619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96" t="s">
        <v>61</v>
      </c>
      <c r="C25" s="96"/>
      <c r="D25" s="96" t="s">
        <v>62</v>
      </c>
      <c r="E25" s="96" t="s">
        <v>79</v>
      </c>
      <c r="F25" s="96"/>
      <c r="G25" s="97">
        <v>1</v>
      </c>
      <c r="H25" s="101">
        <f t="shared" si="0"/>
        <v>282</v>
      </c>
      <c r="I25" s="47"/>
      <c r="J25" s="47">
        <f t="shared" si="1"/>
        <v>282</v>
      </c>
      <c r="K25" s="76" t="s">
        <v>73</v>
      </c>
      <c r="L25" s="17">
        <v>138.1</v>
      </c>
      <c r="M25" s="84">
        <v>0.3</v>
      </c>
      <c r="N25" s="17">
        <f t="shared" si="2"/>
        <v>197.28571428571428</v>
      </c>
      <c r="O25" s="98">
        <v>0.3</v>
      </c>
      <c r="P25" s="95">
        <f t="shared" si="3"/>
        <v>281.83673469387753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96" t="s">
        <v>63</v>
      </c>
      <c r="C26" s="96"/>
      <c r="D26" s="96" t="s">
        <v>74</v>
      </c>
      <c r="E26" s="96" t="s">
        <v>78</v>
      </c>
      <c r="F26" s="96"/>
      <c r="G26" s="97">
        <v>1</v>
      </c>
      <c r="H26" s="101">
        <f t="shared" si="0"/>
        <v>145</v>
      </c>
      <c r="I26" s="47"/>
      <c r="J26" s="47">
        <f t="shared" si="1"/>
        <v>145</v>
      </c>
      <c r="K26" s="76" t="s">
        <v>73</v>
      </c>
      <c r="L26" s="17">
        <v>60.81</v>
      </c>
      <c r="M26" s="84">
        <v>0.3</v>
      </c>
      <c r="N26" s="17">
        <f t="shared" si="2"/>
        <v>86.871428571428581</v>
      </c>
      <c r="O26" s="98">
        <v>0.4</v>
      </c>
      <c r="P26" s="95">
        <f t="shared" si="3"/>
        <v>144.78571428571431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96" t="s">
        <v>64</v>
      </c>
      <c r="C27" s="96"/>
      <c r="D27" s="96" t="s">
        <v>65</v>
      </c>
      <c r="E27" s="96"/>
      <c r="F27" s="96"/>
      <c r="G27" s="97">
        <v>1</v>
      </c>
      <c r="H27" s="101">
        <f t="shared" si="0"/>
        <v>11</v>
      </c>
      <c r="I27" s="47"/>
      <c r="J27" s="47">
        <f t="shared" si="1"/>
        <v>11</v>
      </c>
      <c r="K27" s="76" t="s">
        <v>73</v>
      </c>
      <c r="L27" s="17">
        <v>3.94</v>
      </c>
      <c r="M27" s="84">
        <v>0.3</v>
      </c>
      <c r="N27" s="17">
        <f t="shared" si="2"/>
        <v>5.628571428571429</v>
      </c>
      <c r="O27" s="98">
        <v>0.5</v>
      </c>
      <c r="P27" s="95">
        <f t="shared" si="3"/>
        <v>11.257142857142858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96" t="s">
        <v>66</v>
      </c>
      <c r="C28" s="96"/>
      <c r="D28" s="96" t="s">
        <v>76</v>
      </c>
      <c r="E28" s="96" t="s">
        <v>80</v>
      </c>
      <c r="F28" s="96"/>
      <c r="G28" s="97">
        <v>1</v>
      </c>
      <c r="H28" s="101">
        <f t="shared" si="0"/>
        <v>267</v>
      </c>
      <c r="I28" s="47"/>
      <c r="J28" s="47">
        <f t="shared" si="1"/>
        <v>267</v>
      </c>
      <c r="K28" s="76" t="s">
        <v>73</v>
      </c>
      <c r="L28" s="17">
        <v>130.81</v>
      </c>
      <c r="M28" s="84">
        <v>0.3</v>
      </c>
      <c r="N28" s="17">
        <f t="shared" si="2"/>
        <v>186.87142857142859</v>
      </c>
      <c r="O28" s="98">
        <v>0.3</v>
      </c>
      <c r="P28" s="95">
        <f t="shared" si="3"/>
        <v>266.95918367346945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96" t="s">
        <v>67</v>
      </c>
      <c r="C29" s="96"/>
      <c r="D29" s="96" t="s">
        <v>68</v>
      </c>
      <c r="E29" s="96" t="s">
        <v>77</v>
      </c>
      <c r="F29" s="96"/>
      <c r="G29" s="97">
        <v>1</v>
      </c>
      <c r="H29" s="101">
        <f t="shared" si="0"/>
        <v>1312</v>
      </c>
      <c r="I29" s="47"/>
      <c r="J29" s="47">
        <f t="shared" si="1"/>
        <v>1312</v>
      </c>
      <c r="K29" s="76" t="s">
        <v>73</v>
      </c>
      <c r="L29" s="17">
        <v>643.03</v>
      </c>
      <c r="M29" s="84">
        <v>0.3</v>
      </c>
      <c r="N29" s="17">
        <f t="shared" si="2"/>
        <v>918.61428571428576</v>
      </c>
      <c r="O29" s="98">
        <v>0.3</v>
      </c>
      <c r="P29" s="95">
        <f t="shared" si="3"/>
        <v>1312.3061224489797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96" t="s">
        <v>69</v>
      </c>
      <c r="C30" s="96"/>
      <c r="D30" s="96" t="s">
        <v>81</v>
      </c>
      <c r="E30" s="96" t="s">
        <v>80</v>
      </c>
      <c r="F30" s="96"/>
      <c r="G30" s="97">
        <v>1</v>
      </c>
      <c r="H30" s="101">
        <f t="shared" si="0"/>
        <v>264</v>
      </c>
      <c r="I30" s="47"/>
      <c r="J30" s="47">
        <f t="shared" si="1"/>
        <v>264</v>
      </c>
      <c r="K30" s="76" t="s">
        <v>73</v>
      </c>
      <c r="L30" s="17">
        <v>129.34</v>
      </c>
      <c r="M30" s="84">
        <v>0.3</v>
      </c>
      <c r="N30" s="17">
        <f t="shared" si="2"/>
        <v>184.7714285714286</v>
      </c>
      <c r="O30" s="98">
        <v>0.3</v>
      </c>
      <c r="P30" s="95">
        <f t="shared" si="3"/>
        <v>263.95918367346945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96" t="s">
        <v>70</v>
      </c>
      <c r="C31" s="96"/>
      <c r="D31" s="96" t="s">
        <v>82</v>
      </c>
      <c r="E31" s="96" t="s">
        <v>80</v>
      </c>
      <c r="F31" s="96"/>
      <c r="G31" s="97">
        <v>1</v>
      </c>
      <c r="H31" s="101">
        <f t="shared" si="0"/>
        <v>263</v>
      </c>
      <c r="I31" s="47"/>
      <c r="J31" s="47">
        <f t="shared" si="1"/>
        <v>263</v>
      </c>
      <c r="K31" s="76" t="s">
        <v>73</v>
      </c>
      <c r="L31" s="17">
        <v>128.87</v>
      </c>
      <c r="M31" s="84">
        <v>0.3</v>
      </c>
      <c r="N31" s="17">
        <f t="shared" si="2"/>
        <v>184.10000000000002</v>
      </c>
      <c r="O31" s="98">
        <v>0.3</v>
      </c>
      <c r="P31" s="95">
        <f t="shared" si="3"/>
        <v>263.00000000000006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96" t="s">
        <v>58</v>
      </c>
      <c r="C32" s="96"/>
      <c r="D32" s="96" t="s">
        <v>59</v>
      </c>
      <c r="E32" s="96"/>
      <c r="F32" s="96"/>
      <c r="G32" s="97">
        <v>1</v>
      </c>
      <c r="H32" s="101">
        <f t="shared" si="0"/>
        <v>12</v>
      </c>
      <c r="I32" s="47"/>
      <c r="J32" s="47">
        <f t="shared" si="1"/>
        <v>12</v>
      </c>
      <c r="K32" s="76" t="s">
        <v>73</v>
      </c>
      <c r="L32" s="17">
        <v>4.08</v>
      </c>
      <c r="M32" s="84">
        <v>0.3</v>
      </c>
      <c r="N32" s="17">
        <f t="shared" si="2"/>
        <v>5.8285714285714292</v>
      </c>
      <c r="O32" s="98">
        <v>0.5</v>
      </c>
      <c r="P32" s="95">
        <f t="shared" si="3"/>
        <v>11.657142857142858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96" t="s">
        <v>60</v>
      </c>
      <c r="C33" s="96"/>
      <c r="D33" s="96" t="s">
        <v>75</v>
      </c>
      <c r="E33" s="96" t="s">
        <v>78</v>
      </c>
      <c r="F33" s="96"/>
      <c r="G33" s="97">
        <v>1</v>
      </c>
      <c r="H33" s="101">
        <f t="shared" si="0"/>
        <v>108</v>
      </c>
      <c r="I33" s="47"/>
      <c r="J33" s="47">
        <f t="shared" si="1"/>
        <v>108</v>
      </c>
      <c r="K33" s="76" t="s">
        <v>73</v>
      </c>
      <c r="L33" s="17">
        <v>45.44</v>
      </c>
      <c r="M33" s="84">
        <v>0.3</v>
      </c>
      <c r="N33" s="17">
        <f t="shared" si="2"/>
        <v>64.914285714285711</v>
      </c>
      <c r="O33" s="98">
        <v>0.4</v>
      </c>
      <c r="P33" s="95">
        <f t="shared" si="3"/>
        <v>108.19047619047619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96" t="s">
        <v>61</v>
      </c>
      <c r="C34" s="96"/>
      <c r="D34" s="96" t="s">
        <v>62</v>
      </c>
      <c r="E34" s="96" t="s">
        <v>79</v>
      </c>
      <c r="F34" s="96"/>
      <c r="G34" s="97">
        <v>1</v>
      </c>
      <c r="H34" s="101">
        <f t="shared" si="0"/>
        <v>282</v>
      </c>
      <c r="I34" s="47"/>
      <c r="J34" s="47">
        <f t="shared" si="1"/>
        <v>282</v>
      </c>
      <c r="K34" s="76" t="s">
        <v>73</v>
      </c>
      <c r="L34" s="17">
        <v>138.1</v>
      </c>
      <c r="M34" s="84">
        <v>0.3</v>
      </c>
      <c r="N34" s="17">
        <f t="shared" si="2"/>
        <v>197.28571428571428</v>
      </c>
      <c r="O34" s="98">
        <v>0.3</v>
      </c>
      <c r="P34" s="95">
        <f t="shared" si="3"/>
        <v>281.83673469387753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96" t="s">
        <v>63</v>
      </c>
      <c r="C35" s="96"/>
      <c r="D35" s="96" t="s">
        <v>74</v>
      </c>
      <c r="E35" s="96" t="s">
        <v>78</v>
      </c>
      <c r="F35" s="96"/>
      <c r="G35" s="97">
        <v>1</v>
      </c>
      <c r="H35" s="101">
        <f t="shared" si="0"/>
        <v>174</v>
      </c>
      <c r="I35" s="47"/>
      <c r="J35" s="47">
        <f t="shared" si="1"/>
        <v>174</v>
      </c>
      <c r="K35" s="76" t="s">
        <v>73</v>
      </c>
      <c r="L35" s="17">
        <v>60.81</v>
      </c>
      <c r="M35" s="84">
        <v>0.3</v>
      </c>
      <c r="N35" s="17">
        <f t="shared" si="2"/>
        <v>86.871428571428581</v>
      </c>
      <c r="O35" s="98">
        <v>0.5</v>
      </c>
      <c r="P35" s="95">
        <f t="shared" si="3"/>
        <v>173.74285714285716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96" t="s">
        <v>64</v>
      </c>
      <c r="C36" s="96"/>
      <c r="D36" s="96" t="s">
        <v>65</v>
      </c>
      <c r="E36" s="96"/>
      <c r="F36" s="96"/>
      <c r="G36" s="97">
        <v>1</v>
      </c>
      <c r="H36" s="101">
        <f t="shared" si="0"/>
        <v>11</v>
      </c>
      <c r="I36" s="47"/>
      <c r="J36" s="47">
        <f t="shared" si="1"/>
        <v>11</v>
      </c>
      <c r="K36" s="76" t="s">
        <v>73</v>
      </c>
      <c r="L36" s="17">
        <v>3.94</v>
      </c>
      <c r="M36" s="84">
        <v>0.3</v>
      </c>
      <c r="N36" s="17">
        <f t="shared" si="2"/>
        <v>5.628571428571429</v>
      </c>
      <c r="O36" s="98">
        <v>0.5</v>
      </c>
      <c r="P36" s="95">
        <f t="shared" si="3"/>
        <v>11.257142857142858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96" t="s">
        <v>67</v>
      </c>
      <c r="C37" s="96"/>
      <c r="D37" s="96" t="s">
        <v>68</v>
      </c>
      <c r="E37" s="96" t="s">
        <v>77</v>
      </c>
      <c r="F37" s="96"/>
      <c r="G37" s="97">
        <v>1</v>
      </c>
      <c r="H37" s="101">
        <f t="shared" si="0"/>
        <v>1312</v>
      </c>
      <c r="I37" s="47"/>
      <c r="J37" s="47">
        <f t="shared" si="1"/>
        <v>1312</v>
      </c>
      <c r="K37" s="76" t="s">
        <v>73</v>
      </c>
      <c r="L37" s="17">
        <v>643.03</v>
      </c>
      <c r="M37" s="84">
        <v>0.3</v>
      </c>
      <c r="N37" s="17">
        <f t="shared" ref="N37:N38" si="4">L37/(1-M37)</f>
        <v>918.61428571428576</v>
      </c>
      <c r="O37" s="98">
        <v>0.3</v>
      </c>
      <c r="P37" s="95">
        <f t="shared" ref="P37:P38" si="5">N37/(1-O37)</f>
        <v>1312.3061224489797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96" t="s">
        <v>69</v>
      </c>
      <c r="C38" s="96"/>
      <c r="D38" s="96" t="s">
        <v>83</v>
      </c>
      <c r="E38" s="96" t="s">
        <v>80</v>
      </c>
      <c r="F38" s="96"/>
      <c r="G38" s="97">
        <v>1</v>
      </c>
      <c r="H38" s="101">
        <f t="shared" si="0"/>
        <v>264</v>
      </c>
      <c r="I38" s="47"/>
      <c r="J38" s="47">
        <f t="shared" si="1"/>
        <v>264</v>
      </c>
      <c r="K38" s="76" t="s">
        <v>73</v>
      </c>
      <c r="L38" s="17">
        <v>129.34</v>
      </c>
      <c r="M38" s="84">
        <v>0.3</v>
      </c>
      <c r="N38" s="17">
        <f t="shared" si="4"/>
        <v>184.7714285714286</v>
      </c>
      <c r="O38" s="98">
        <v>0.3</v>
      </c>
      <c r="P38" s="95">
        <f t="shared" si="5"/>
        <v>263.95918367346945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08" t="s">
        <v>70</v>
      </c>
      <c r="C39" s="108"/>
      <c r="D39" s="108" t="s">
        <v>84</v>
      </c>
      <c r="E39" s="108" t="s">
        <v>80</v>
      </c>
      <c r="F39" s="108"/>
      <c r="G39" s="109">
        <v>1</v>
      </c>
      <c r="H39" s="110">
        <f t="shared" si="0"/>
        <v>263</v>
      </c>
      <c r="I39" s="47"/>
      <c r="J39" s="47">
        <f t="shared" si="1"/>
        <v>263</v>
      </c>
      <c r="K39" s="76" t="s">
        <v>73</v>
      </c>
      <c r="L39" s="21">
        <v>128.87</v>
      </c>
      <c r="M39" s="105">
        <v>0.3</v>
      </c>
      <c r="N39" s="21">
        <f t="shared" si="2"/>
        <v>184.10000000000002</v>
      </c>
      <c r="O39" s="106">
        <v>0.3</v>
      </c>
      <c r="P39" s="107">
        <f t="shared" si="3"/>
        <v>263.00000000000006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08"/>
      <c r="C40" s="108"/>
      <c r="D40" s="108"/>
      <c r="E40" s="108"/>
      <c r="F40" s="108"/>
      <c r="G40" s="109"/>
      <c r="H40" s="108"/>
      <c r="I40" s="47"/>
      <c r="J40" s="47"/>
      <c r="K40" s="76"/>
      <c r="L40" s="21"/>
      <c r="M40" s="105"/>
      <c r="N40" s="21"/>
      <c r="O40" s="106"/>
      <c r="P40" s="10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11" t="s">
        <v>86</v>
      </c>
      <c r="C41" s="108"/>
      <c r="D41" s="111" t="s">
        <v>89</v>
      </c>
      <c r="E41" s="108" t="s">
        <v>80</v>
      </c>
      <c r="F41" s="108"/>
      <c r="G41" s="109">
        <v>1</v>
      </c>
      <c r="H41" s="107">
        <v>277</v>
      </c>
      <c r="I41" s="47"/>
      <c r="J41" s="47">
        <f t="shared" si="1"/>
        <v>277</v>
      </c>
      <c r="K41" s="76" t="s">
        <v>73</v>
      </c>
      <c r="L41" s="21">
        <v>135.63</v>
      </c>
      <c r="M41" s="105">
        <v>0.3</v>
      </c>
      <c r="N41" s="21">
        <f t="shared" ref="N41:N42" si="6">L41/(1-M41)</f>
        <v>193.75714285714287</v>
      </c>
      <c r="O41" s="106">
        <v>0.3</v>
      </c>
      <c r="P41" s="107">
        <f t="shared" ref="P41:P42" si="7">N41/(1-O41)</f>
        <v>276.79591836734699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11" t="s">
        <v>87</v>
      </c>
      <c r="C42" s="108"/>
      <c r="D42" s="111" t="s">
        <v>75</v>
      </c>
      <c r="E42" s="108" t="s">
        <v>78</v>
      </c>
      <c r="F42" s="108"/>
      <c r="G42" s="109">
        <v>1</v>
      </c>
      <c r="H42" s="107">
        <v>108</v>
      </c>
      <c r="I42" s="47"/>
      <c r="J42" s="47">
        <f t="shared" si="1"/>
        <v>108</v>
      </c>
      <c r="K42" s="76" t="s">
        <v>73</v>
      </c>
      <c r="L42" s="21">
        <v>45.44</v>
      </c>
      <c r="M42" s="105">
        <v>0.3</v>
      </c>
      <c r="N42" s="21">
        <f t="shared" si="6"/>
        <v>64.914285714285711</v>
      </c>
      <c r="O42" s="106">
        <v>0.4</v>
      </c>
      <c r="P42" s="107">
        <f t="shared" si="7"/>
        <v>108.19047619047619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11" t="s">
        <v>88</v>
      </c>
      <c r="C43" s="108"/>
      <c r="D43" s="111" t="s">
        <v>90</v>
      </c>
      <c r="E43" s="108" t="s">
        <v>80</v>
      </c>
      <c r="F43" s="108"/>
      <c r="G43" s="109">
        <v>1</v>
      </c>
      <c r="H43" s="107">
        <v>262</v>
      </c>
      <c r="I43" s="47"/>
      <c r="J43" s="47">
        <f t="shared" si="1"/>
        <v>262</v>
      </c>
      <c r="K43" s="76" t="s">
        <v>73</v>
      </c>
      <c r="L43" s="21">
        <v>128.31</v>
      </c>
      <c r="M43" s="105">
        <v>0.3</v>
      </c>
      <c r="N43" s="21">
        <f t="shared" ref="N43" si="8">L43/(1-M43)</f>
        <v>183.3</v>
      </c>
      <c r="O43" s="106">
        <v>0.3</v>
      </c>
      <c r="P43" s="107">
        <f t="shared" ref="P43" si="9">N43/(1-O43)</f>
        <v>261.85714285714289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11" t="s">
        <v>58</v>
      </c>
      <c r="C44" s="108"/>
      <c r="D44" s="111" t="s">
        <v>59</v>
      </c>
      <c r="E44" s="108"/>
      <c r="F44" s="108"/>
      <c r="G44" s="109">
        <v>1</v>
      </c>
      <c r="H44" s="110">
        <f t="shared" ref="H44:H47" si="10">ROUND(P44,0)</f>
        <v>12</v>
      </c>
      <c r="I44" s="47"/>
      <c r="J44" s="47">
        <f t="shared" si="1"/>
        <v>12</v>
      </c>
      <c r="K44" s="76" t="s">
        <v>73</v>
      </c>
      <c r="L44" s="21">
        <v>4.08</v>
      </c>
      <c r="M44" s="105">
        <v>0.3</v>
      </c>
      <c r="N44" s="21">
        <f t="shared" ref="N44:N47" si="11">L44/(1-M44)</f>
        <v>5.8285714285714292</v>
      </c>
      <c r="O44" s="106">
        <v>0.5</v>
      </c>
      <c r="P44" s="107">
        <f t="shared" ref="P44:P47" si="12">N44/(1-O44)</f>
        <v>11.657142857142858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11" t="s">
        <v>60</v>
      </c>
      <c r="C45" s="108"/>
      <c r="D45" s="111" t="s">
        <v>75</v>
      </c>
      <c r="E45" s="108" t="s">
        <v>78</v>
      </c>
      <c r="F45" s="108"/>
      <c r="G45" s="109">
        <v>1</v>
      </c>
      <c r="H45" s="110">
        <f t="shared" si="10"/>
        <v>108</v>
      </c>
      <c r="I45" s="47"/>
      <c r="J45" s="47">
        <f t="shared" ref="J45:J47" si="13">G45*H45</f>
        <v>108</v>
      </c>
      <c r="K45" s="76" t="s">
        <v>73</v>
      </c>
      <c r="L45" s="21">
        <v>45.44</v>
      </c>
      <c r="M45" s="105">
        <v>0.3</v>
      </c>
      <c r="N45" s="21">
        <f t="shared" si="11"/>
        <v>64.914285714285711</v>
      </c>
      <c r="O45" s="106">
        <v>0.4</v>
      </c>
      <c r="P45" s="107">
        <f t="shared" si="12"/>
        <v>108.19047619047619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11" t="s">
        <v>61</v>
      </c>
      <c r="C46" s="108"/>
      <c r="D46" s="111" t="s">
        <v>62</v>
      </c>
      <c r="E46" s="108" t="s">
        <v>79</v>
      </c>
      <c r="F46" s="108"/>
      <c r="G46" s="109">
        <v>1</v>
      </c>
      <c r="H46" s="110">
        <f t="shared" si="10"/>
        <v>282</v>
      </c>
      <c r="I46" s="47"/>
      <c r="J46" s="47">
        <f t="shared" si="13"/>
        <v>282</v>
      </c>
      <c r="K46" s="76" t="s">
        <v>73</v>
      </c>
      <c r="L46" s="21">
        <v>138.1</v>
      </c>
      <c r="M46" s="105">
        <v>0.3</v>
      </c>
      <c r="N46" s="21">
        <f t="shared" si="11"/>
        <v>197.28571428571428</v>
      </c>
      <c r="O46" s="106">
        <v>0.3</v>
      </c>
      <c r="P46" s="107">
        <f t="shared" si="12"/>
        <v>281.83673469387753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11" t="s">
        <v>63</v>
      </c>
      <c r="C47" s="108"/>
      <c r="D47" s="111" t="s">
        <v>74</v>
      </c>
      <c r="E47" s="108" t="s">
        <v>78</v>
      </c>
      <c r="F47" s="108"/>
      <c r="G47" s="109">
        <v>1</v>
      </c>
      <c r="H47" s="110">
        <f t="shared" si="10"/>
        <v>145</v>
      </c>
      <c r="I47" s="47"/>
      <c r="J47" s="47">
        <f t="shared" si="13"/>
        <v>145</v>
      </c>
      <c r="K47" s="76" t="s">
        <v>73</v>
      </c>
      <c r="L47" s="21">
        <v>60.81</v>
      </c>
      <c r="M47" s="105">
        <v>0.3</v>
      </c>
      <c r="N47" s="21">
        <f t="shared" si="11"/>
        <v>86.871428571428581</v>
      </c>
      <c r="O47" s="106">
        <v>0.4</v>
      </c>
      <c r="P47" s="107">
        <f t="shared" si="12"/>
        <v>144.78571428571431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11" t="s">
        <v>64</v>
      </c>
      <c r="C48" s="108"/>
      <c r="D48" s="111" t="s">
        <v>65</v>
      </c>
      <c r="E48" s="108"/>
      <c r="F48" s="108"/>
      <c r="G48" s="109">
        <v>1</v>
      </c>
      <c r="H48" s="110">
        <f t="shared" ref="H48" si="14">ROUND(P48,0)</f>
        <v>11</v>
      </c>
      <c r="I48" s="47"/>
      <c r="J48" s="47">
        <f t="shared" si="1"/>
        <v>11</v>
      </c>
      <c r="K48" s="76" t="s">
        <v>73</v>
      </c>
      <c r="L48" s="21">
        <v>3.94</v>
      </c>
      <c r="M48" s="105">
        <v>0.3</v>
      </c>
      <c r="N48" s="21">
        <f t="shared" ref="N48:N51" si="15">L48/(1-M48)</f>
        <v>5.628571428571429</v>
      </c>
      <c r="O48" s="106">
        <v>0.5</v>
      </c>
      <c r="P48" s="107">
        <f t="shared" ref="P48:P51" si="16">N48/(1-O48)</f>
        <v>11.257142857142858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11" t="s">
        <v>67</v>
      </c>
      <c r="C49" s="108"/>
      <c r="D49" s="111" t="s">
        <v>68</v>
      </c>
      <c r="E49" s="108" t="s">
        <v>91</v>
      </c>
      <c r="F49" s="108"/>
      <c r="G49" s="109">
        <v>1</v>
      </c>
      <c r="H49" s="107">
        <v>1312</v>
      </c>
      <c r="I49" s="47"/>
      <c r="J49" s="47">
        <f t="shared" si="1"/>
        <v>1312</v>
      </c>
      <c r="K49" s="76" t="s">
        <v>73</v>
      </c>
      <c r="L49" s="21">
        <v>643.03</v>
      </c>
      <c r="M49" s="105">
        <v>0.3</v>
      </c>
      <c r="N49" s="21">
        <f t="shared" si="15"/>
        <v>918.61428571428576</v>
      </c>
      <c r="O49" s="106">
        <v>0.3</v>
      </c>
      <c r="P49" s="107">
        <f t="shared" si="16"/>
        <v>1312.3061224489797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11" t="s">
        <v>69</v>
      </c>
      <c r="C50" s="108"/>
      <c r="D50" s="111" t="s">
        <v>83</v>
      </c>
      <c r="E50" s="108" t="s">
        <v>80</v>
      </c>
      <c r="F50" s="108"/>
      <c r="G50" s="109">
        <v>1</v>
      </c>
      <c r="H50" s="110">
        <f t="shared" ref="H50:H51" si="17">ROUND(P50,0)</f>
        <v>264</v>
      </c>
      <c r="I50" s="47"/>
      <c r="J50" s="47">
        <f t="shared" ref="J50:J51" si="18">G50*H50</f>
        <v>264</v>
      </c>
      <c r="K50" s="76" t="s">
        <v>73</v>
      </c>
      <c r="L50" s="21">
        <v>129.34</v>
      </c>
      <c r="M50" s="105">
        <v>0.3</v>
      </c>
      <c r="N50" s="21">
        <f t="shared" si="15"/>
        <v>184.7714285714286</v>
      </c>
      <c r="O50" s="106">
        <v>0.3</v>
      </c>
      <c r="P50" s="107">
        <f t="shared" si="16"/>
        <v>263.95918367346945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11" t="s">
        <v>70</v>
      </c>
      <c r="C51" s="108"/>
      <c r="D51" s="111" t="s">
        <v>84</v>
      </c>
      <c r="E51" s="108" t="s">
        <v>80</v>
      </c>
      <c r="F51" s="108"/>
      <c r="G51" s="109">
        <v>1</v>
      </c>
      <c r="H51" s="110">
        <f t="shared" si="17"/>
        <v>263</v>
      </c>
      <c r="I51" s="47"/>
      <c r="J51" s="47">
        <f t="shared" si="18"/>
        <v>263</v>
      </c>
      <c r="K51" s="76" t="s">
        <v>73</v>
      </c>
      <c r="L51" s="21">
        <v>128.87</v>
      </c>
      <c r="M51" s="105">
        <v>0.3</v>
      </c>
      <c r="N51" s="21">
        <f t="shared" si="15"/>
        <v>184.10000000000002</v>
      </c>
      <c r="O51" s="106">
        <v>0.3</v>
      </c>
      <c r="P51" s="107">
        <f t="shared" si="16"/>
        <v>263.00000000000006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96"/>
      <c r="C52" s="96"/>
      <c r="D52" s="96"/>
      <c r="E52" s="96"/>
      <c r="F52" s="96"/>
      <c r="G52" s="96"/>
      <c r="H52" s="96"/>
      <c r="I52" s="47"/>
      <c r="J52" s="47"/>
      <c r="K52" s="76"/>
      <c r="M52" s="84"/>
      <c r="O52" s="98"/>
      <c r="P52" s="95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ht="15.75" customHeight="1" thickBot="1">
      <c r="A53" s="17"/>
      <c r="B53" s="58"/>
      <c r="C53" s="59"/>
      <c r="D53" s="60"/>
      <c r="E53" s="61"/>
      <c r="F53" s="62"/>
      <c r="G53" s="62"/>
      <c r="H53" s="63"/>
      <c r="I53" s="64"/>
      <c r="J53" s="64"/>
      <c r="K53" s="77"/>
    </row>
    <row r="54" spans="1:250" ht="15.75" customHeight="1">
      <c r="A54" s="17"/>
      <c r="B54" s="11"/>
      <c r="C54" s="11"/>
      <c r="D54" s="12"/>
      <c r="E54" s="21"/>
      <c r="F54" s="11"/>
      <c r="G54" s="30" t="s">
        <v>4</v>
      </c>
      <c r="H54" s="48" t="s">
        <v>3</v>
      </c>
      <c r="I54" s="47"/>
      <c r="J54" s="47">
        <f>SUM(J22:J53)</f>
        <v>8134</v>
      </c>
      <c r="K54" s="57"/>
    </row>
    <row r="55" spans="1:250" ht="15.75" customHeight="1">
      <c r="A55" s="17"/>
      <c r="B55" s="11"/>
      <c r="C55" s="11"/>
      <c r="D55" s="12"/>
      <c r="E55" s="41"/>
      <c r="F55" s="39"/>
      <c r="G55" s="40" t="s">
        <v>33</v>
      </c>
      <c r="H55" s="49" t="s">
        <v>3</v>
      </c>
      <c r="I55" s="50"/>
      <c r="J55" s="50">
        <v>0</v>
      </c>
      <c r="K55" s="55"/>
    </row>
    <row r="56" spans="1:250" ht="15.75" customHeight="1">
      <c r="A56" s="17"/>
      <c r="B56" s="11"/>
      <c r="C56" s="11"/>
      <c r="D56" s="12"/>
      <c r="E56" s="42"/>
      <c r="F56" s="43"/>
      <c r="G56" s="54" t="s">
        <v>37</v>
      </c>
      <c r="H56" s="51" t="s">
        <v>3</v>
      </c>
      <c r="I56" s="52"/>
      <c r="J56" s="52">
        <v>0</v>
      </c>
      <c r="K56" s="56"/>
    </row>
    <row r="57" spans="1:250" ht="15.75" customHeight="1" thickBot="1">
      <c r="A57" s="17"/>
      <c r="B57" s="59"/>
      <c r="C57" s="59"/>
      <c r="D57" s="58"/>
      <c r="E57" s="67"/>
      <c r="F57" s="68"/>
      <c r="G57" s="69" t="s">
        <v>34</v>
      </c>
      <c r="H57" s="70" t="s">
        <v>3</v>
      </c>
      <c r="I57" s="71"/>
      <c r="J57" s="71"/>
      <c r="K57" s="72"/>
    </row>
    <row r="58" spans="1:250" ht="15.75" customHeight="1">
      <c r="A58" s="17"/>
      <c r="B58" s="11"/>
      <c r="C58" s="11"/>
      <c r="D58" s="12"/>
      <c r="E58" s="21"/>
      <c r="F58" s="11"/>
      <c r="G58" s="29" t="s">
        <v>35</v>
      </c>
      <c r="H58" s="48" t="s">
        <v>3</v>
      </c>
      <c r="I58" s="47"/>
      <c r="J58" s="47">
        <f>SUM(J54:J57)</f>
        <v>8134</v>
      </c>
      <c r="K58" s="57"/>
    </row>
    <row r="59" spans="1:250" ht="15.75" customHeight="1" thickBot="1">
      <c r="A59" s="17"/>
      <c r="B59" s="59"/>
      <c r="C59" s="59"/>
      <c r="D59" s="58"/>
      <c r="E59" s="61"/>
      <c r="F59" s="59"/>
      <c r="G59" s="65" t="s">
        <v>36</v>
      </c>
      <c r="H59" s="63" t="s">
        <v>3</v>
      </c>
      <c r="I59" s="64"/>
      <c r="J59" s="64">
        <f>0.196*J58</f>
        <v>1594.2640000000001</v>
      </c>
      <c r="K59" s="66"/>
    </row>
    <row r="60" spans="1:250" ht="15.75" customHeight="1">
      <c r="A60" s="17"/>
      <c r="B60" s="11"/>
      <c r="C60" s="11"/>
      <c r="D60" s="12"/>
      <c r="E60" s="17"/>
      <c r="F60" s="11"/>
      <c r="G60" s="53" t="s">
        <v>4</v>
      </c>
      <c r="H60" s="48" t="s">
        <v>3</v>
      </c>
      <c r="I60" s="47"/>
      <c r="J60" s="48">
        <f>SUM(J58:J59)</f>
        <v>9728.2639999999992</v>
      </c>
      <c r="K60" s="57"/>
    </row>
    <row r="61" spans="1:250" ht="15.75" customHeight="1">
      <c r="A61" s="17"/>
      <c r="B61" s="11"/>
      <c r="C61" s="11"/>
      <c r="D61" s="12"/>
      <c r="E61" s="17"/>
      <c r="F61" s="11"/>
      <c r="G61" s="53"/>
      <c r="H61" s="48"/>
      <c r="I61" s="47"/>
      <c r="J61" s="48"/>
      <c r="K61" s="57"/>
    </row>
    <row r="62" spans="1:250" s="17" customFormat="1" ht="15.75" customHeight="1">
      <c r="B62" s="26" t="s">
        <v>53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 t="s">
        <v>38</v>
      </c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2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C67" s="11"/>
      <c r="D67" s="73" t="s">
        <v>39</v>
      </c>
      <c r="E67" s="11"/>
      <c r="F67" s="11"/>
      <c r="G67" s="13"/>
      <c r="H67" s="14"/>
      <c r="I67" s="11"/>
      <c r="J67" s="7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40</v>
      </c>
      <c r="E68" s="18" t="s">
        <v>85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47</v>
      </c>
      <c r="E69" s="87" t="s">
        <v>51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48</v>
      </c>
      <c r="E70" s="17" t="s">
        <v>41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52</v>
      </c>
      <c r="E71" s="22" t="s">
        <v>42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49</v>
      </c>
      <c r="E72" s="17" t="s">
        <v>43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53" t="s">
        <v>50</v>
      </c>
      <c r="E73" s="11" t="s">
        <v>44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45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8"/>
      <c r="C78" s="8"/>
      <c r="D78" s="11"/>
      <c r="E78" s="11"/>
      <c r="F78" s="11"/>
      <c r="G78" s="23"/>
      <c r="H78" s="11"/>
      <c r="I78" s="11"/>
      <c r="J78" s="23"/>
      <c r="K78" s="2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15</v>
      </c>
      <c r="C79" s="11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46</v>
      </c>
      <c r="C80" s="8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2012-08-06T17:20:45Z</cp:lastPrinted>
  <dcterms:created xsi:type="dcterms:W3CDTF">2000-06-29T05:08:18Z</dcterms:created>
  <dcterms:modified xsi:type="dcterms:W3CDTF">2012-09-24T06:57:30Z</dcterms:modified>
</cp:coreProperties>
</file>