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J31" i="1" l="1"/>
  <c r="P31" i="1"/>
  <c r="N31" i="1"/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<sst xmlns="http://schemas.openxmlformats.org/spreadsheetml/2006/main" count="89" uniqueCount="74">
  <si>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</si>
  <si>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</si>
  <si>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</si>
  <si>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</si>
  <si>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</si>
  <si>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</si>
  <si>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</si>
  <si>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</si>
  <si>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</si>
  <si>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</si>
  <si>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</si>
  <si>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</si>
  <si>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</si>
  <si>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</si>
  <si>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</si>
  <si>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</si>
  <si>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</si>
  <si>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</si>
  <si>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</si>
  <si>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</si>
  <si>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</si>
  <si>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</si>
  <si>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</si>
  <si>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</si>
  <si>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</si>
  <si>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</si>
  <si>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</si>
  <si>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</si>
  <si>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</si>
  <si>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</si>
  <si>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</si>
  <si>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</si>
  <si>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</si>
  <si>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</si>
  <si>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</si>
  <si>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</si>
  <si>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</si>
  <si>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</si>
  <si>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</si>
  <si>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</si>
  <si>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</si>
  <si>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</si>
  <si>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</si>
  <si>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</si>
  <si>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</si>
  <si>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</si>
  <si>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</si>
  <si>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</si>
  <si>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</si>
  <si>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</si>
  <si>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</si>
  <si>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</si>
  <si>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</si>
  <si>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</si>
  <si>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Comex Nucléaire</t>
  </si>
  <si>
    <t>Avenue du Comtat</t>
  </si>
  <si>
    <t>BP 86</t>
  </si>
  <si>
    <t>Mr Menard</t>
  </si>
  <si>
    <t>06 73 19 35 25</t>
  </si>
  <si>
    <t>Menard@comex-nucleaire.com</t>
  </si>
  <si>
    <t>Livré Bollene</t>
  </si>
  <si>
    <t>84503 Bollene Cedex</t>
  </si>
  <si>
    <t>MCF0080AGND010000</t>
  </si>
  <si>
    <t>Débitmètre massique thermique MCF</t>
  </si>
  <si>
    <t>Pression: 0-10bars</t>
  </si>
  <si>
    <t>Connexion: G1/4'' femelle</t>
  </si>
  <si>
    <t>Alimentation : 24Vdc</t>
  </si>
  <si>
    <t>Sorties: 4-20mA et impulsions</t>
  </si>
  <si>
    <t>Fonction totalisation</t>
  </si>
  <si>
    <t>Gamme: 2 à 200Nl/mn Air</t>
  </si>
  <si>
    <t>PA5-AISX5SK</t>
  </si>
  <si>
    <t>Connecteur M12 et câble 5 mètres</t>
  </si>
  <si>
    <t>stock</t>
  </si>
  <si>
    <t>A2012RH296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</si>
</sst>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K13" sqref="K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41114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61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29</v>
      </c>
      <c r="I12" s="20"/>
      <c r="J12" s="31" t="s">
        <v>73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431</v>
      </c>
      <c r="I23" s="47"/>
      <c r="J23" s="47">
        <f>G23*H23</f>
        <v>431</v>
      </c>
      <c r="K23" s="76" t="s">
        <v>72</v>
      </c>
      <c r="L23" s="17">
        <v>395</v>
      </c>
      <c r="M23" s="84">
        <v>0.4</v>
      </c>
      <c r="N23" s="17">
        <f>L23*(1-M23)</f>
        <v>237</v>
      </c>
      <c r="O23" s="98">
        <v>0.45</v>
      </c>
      <c r="P23" s="95">
        <f>N23/(1-O23)</f>
        <v>430.90909090909088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69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7" t="s">
        <v>70</v>
      </c>
      <c r="E31" s="96" t="s">
        <v>71</v>
      </c>
      <c r="F31" s="96"/>
      <c r="G31" s="97">
        <v>1</v>
      </c>
      <c r="H31" s="48">
        <v>25</v>
      </c>
      <c r="I31" s="47"/>
      <c r="J31" s="47">
        <f>G31*H31</f>
        <v>25</v>
      </c>
      <c r="K31" s="76" t="s">
        <v>72</v>
      </c>
      <c r="L31" s="17">
        <v>23</v>
      </c>
      <c r="M31" s="84">
        <v>0.4</v>
      </c>
      <c r="N31" s="17">
        <f>L31*(1-M31)</f>
        <v>13.799999999999999</v>
      </c>
      <c r="O31" s="98">
        <v>0.45</v>
      </c>
      <c r="P31" s="95">
        <f>N31/(1-O31)</f>
        <v>25.090909090909086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456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33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37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34</v>
      </c>
      <c r="H36" s="70" t="s">
        <v>3</v>
      </c>
      <c r="I36" s="71"/>
      <c r="J36" s="71">
        <v>30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35</v>
      </c>
      <c r="H37" s="48" t="s">
        <v>3</v>
      </c>
      <c r="I37" s="47"/>
      <c r="J37" s="47">
        <f>SUM(J33:J36)</f>
        <v>486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36</v>
      </c>
      <c r="H38" s="63" t="s">
        <v>3</v>
      </c>
      <c r="I38" s="64"/>
      <c r="J38" s="64">
        <f>0.196*J37</f>
        <v>95.256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581.25599999999997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53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38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39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40</v>
      </c>
      <c r="E47" s="18" t="s">
        <v>60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47</v>
      </c>
      <c r="E48" s="87" t="s">
        <v>51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17" t="s">
        <v>41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22" t="s">
        <v>42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17" t="s">
        <v>43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50</v>
      </c>
      <c r="E52" s="11" t="s">
        <v>44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15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46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2012-07-24T08:01:50Z</dcterms:modified>
</cp:coreProperties>
</file>