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J49" i="1" l="1"/>
  <c r="N50" i="1"/>
  <c r="N49" i="1"/>
  <c r="P49" i="1" s="1"/>
  <c r="J45" i="1"/>
  <c r="N46" i="1"/>
  <c r="N45" i="1"/>
  <c r="P45" i="1" s="1"/>
  <c r="J38" i="1"/>
  <c r="N39" i="1"/>
  <c r="N38" i="1"/>
  <c r="P38" i="1" s="1"/>
  <c r="J34" i="1"/>
  <c r="N35" i="1"/>
  <c r="N34" i="1"/>
  <c r="P34" i="1" s="1"/>
  <c r="N24" i="1"/>
  <c r="N23" i="1" l="1"/>
  <c r="P23" i="1" s="1"/>
  <c r="J23" i="1" l="1"/>
  <c r="J57" i="1" s="1"/>
  <c r="J61" i="1" s="1"/>
  <c r="J62" i="1" l="1"/>
  <c r="J63" i="1" s="1"/>
</calcChain>
</file>

<file path=xl/sharedStrings.xml><?xml version="1.0" encoding="utf-8"?>
<sst xmlns="http://schemas.openxmlformats.org/spreadsheetml/2006/main" count="117" uniqueCount="99">
  <si>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</si>
  <si>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</si>
  <si>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</si>
  <si>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</si>
  <si>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</si>
  <si>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</si>
  <si>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</si>
  <si>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</si>
  <si>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</si>
  <si>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</si>
  <si>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</si>
  <si>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</si>
  <si>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</si>
  <si>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</si>
  <si>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</si>
  <si>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</si>
  <si>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</si>
  <si>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</si>
  <si>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</si>
  <si>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</si>
  <si>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</si>
  <si>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</si>
  <si>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</si>
  <si>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</si>
  <si>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</si>
  <si>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</si>
  <si>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</si>
  <si>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</si>
  <si>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</si>
  <si>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</si>
  <si>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</si>
  <si>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</si>
  <si>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</si>
  <si>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</si>
  <si>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</si>
  <si>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</si>
  <si>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</si>
  <si>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</si>
  <si>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</si>
  <si>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</si>
  <si>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</si>
  <si>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</si>
  <si>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</si>
  <si>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</si>
  <si>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</si>
  <si>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</si>
  <si>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</si>
  <si>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</si>
  <si>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</si>
  <si>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</si>
  <si>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</si>
  <si>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</si>
  <si>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</si>
  <si>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</si>
  <si>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Endress &amp; Hauser S.A.</t>
  </si>
  <si>
    <t>Mr Christian Knecht</t>
  </si>
  <si>
    <t>3, rue du Rhin</t>
  </si>
  <si>
    <t>FR-68331 Huningue-cedex</t>
  </si>
  <si>
    <t>France</t>
  </si>
  <si>
    <t>Conseilmarketing@fr.endress.com</t>
  </si>
  <si>
    <t>A2012RH295</t>
  </si>
  <si>
    <t>OFFER-No. 1121040 dtd. 19.07.2012</t>
  </si>
  <si>
    <t>Holtz</t>
  </si>
  <si>
    <t>HM 3 NS / 1.4571</t>
  </si>
  <si>
    <t>Débitmètre à turbine</t>
  </si>
  <si>
    <t>Spécial modèle pour connexion haute pression : Nova Swiss</t>
  </si>
  <si>
    <t>Gamme de mesure: 0,3 à 1,5lpm</t>
  </si>
  <si>
    <t>Média: ?</t>
  </si>
  <si>
    <t>Pulses/litre: environ 32500</t>
  </si>
  <si>
    <t>Connexion: Nova Swiss O.D. 9/16''-18UNF Pression max 3600 bars</t>
  </si>
  <si>
    <t xml:space="preserve">Matériaux: </t>
  </si>
  <si>
    <t>Boitier: SS316Ti</t>
  </si>
  <si>
    <t>Turbine: SS329</t>
  </si>
  <si>
    <t>Axe: Carbure de tungstene</t>
  </si>
  <si>
    <t>5</t>
  </si>
  <si>
    <t>HM 005/TC-NS/S</t>
  </si>
  <si>
    <t>Connexion: Nova Swiss O.D. 9/16''-18UNF Pression max 2000 bars</t>
  </si>
  <si>
    <t>Gamme de mesure: 0,6 à 6lpm</t>
  </si>
  <si>
    <t>dito</t>
  </si>
  <si>
    <t>IF 3 HT</t>
  </si>
  <si>
    <t>Amplificateur pour VIEG</t>
  </si>
  <si>
    <t>Sortie: 0,5 à 500mV</t>
  </si>
  <si>
    <t>Température: -20°C à +240°C</t>
  </si>
  <si>
    <t>Connection: Plug 3 Pin</t>
  </si>
  <si>
    <t>Boitier: Inox 1.4101</t>
  </si>
  <si>
    <t>Protection: : IP64</t>
  </si>
  <si>
    <t>KAB-2-4-W-ST01-HT</t>
  </si>
  <si>
    <t>Câble pour application haute température</t>
  </si>
  <si>
    <t>Longueur : 4 mètres</t>
  </si>
  <si>
    <t>Connecteur: AMP-socket plug (MS3106A-10SL-3S)</t>
  </si>
  <si>
    <t>VIEG</t>
  </si>
  <si>
    <t>Aplificateur d'impulsion inductif</t>
  </si>
  <si>
    <t>Fréquence: 7 à 300 Hz</t>
  </si>
  <si>
    <t>Sortie: 4-20mA</t>
  </si>
  <si>
    <t>Sortie: NPN active / Collecteur ouvert</t>
  </si>
  <si>
    <t>Alimentation: 7 à 29Vdc</t>
  </si>
  <si>
    <t xml:space="preserve">Boitier: Aluminium </t>
  </si>
  <si>
    <t>Protection: IP65</t>
  </si>
  <si>
    <t>Ex work Bad Kötzting, emballage et transport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</si>
</sst>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0"/>
  <sheetViews>
    <sheetView tabSelected="1" zoomScaleNormal="100" workbookViewId="0">
      <selection activeCell="F9" sqref="F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41110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L11" s="17" t="s">
        <v>61</v>
      </c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60</v>
      </c>
      <c r="K12" s="21"/>
      <c r="L12" s="17" t="s">
        <v>62</v>
      </c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2455</v>
      </c>
      <c r="I23" s="47"/>
      <c r="J23" s="47">
        <f>G23*H23</f>
        <v>2455</v>
      </c>
      <c r="K23" s="76" t="s">
        <v>74</v>
      </c>
      <c r="L23" s="17">
        <v>2728</v>
      </c>
      <c r="M23" s="84">
        <v>0.4</v>
      </c>
      <c r="N23" s="17">
        <f>L23*(1-M23)</f>
        <v>1636.8</v>
      </c>
      <c r="O23" s="98">
        <v>0.33</v>
      </c>
      <c r="P23" s="95">
        <f>N23/(1-O23)</f>
        <v>2442.9850746268658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L24" s="17">
        <v>2728</v>
      </c>
      <c r="M24" s="84">
        <v>0.1</v>
      </c>
      <c r="N24" s="17">
        <f>L24*(1-M24)</f>
        <v>2455.2000000000003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2</v>
      </c>
      <c r="C34" s="11"/>
      <c r="D34" s="96" t="s">
        <v>75</v>
      </c>
      <c r="E34" s="96" t="s">
        <v>78</v>
      </c>
      <c r="F34" s="96"/>
      <c r="G34" s="97">
        <v>1</v>
      </c>
      <c r="H34" s="48">
        <v>2429</v>
      </c>
      <c r="I34" s="47"/>
      <c r="J34" s="47">
        <f>G34*H34</f>
        <v>2429</v>
      </c>
      <c r="K34" s="76" t="s">
        <v>74</v>
      </c>
      <c r="L34" s="17">
        <v>2699</v>
      </c>
      <c r="M34" s="84">
        <v>0.4</v>
      </c>
      <c r="N34" s="17">
        <f>L34*(1-M34)</f>
        <v>1619.3999999999999</v>
      </c>
      <c r="O34" s="98">
        <v>0.33</v>
      </c>
      <c r="P34" s="95">
        <f>N34/(1-O34)</f>
        <v>2417.0149253731342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L35" s="17">
        <v>2699</v>
      </c>
      <c r="M35" s="84">
        <v>0.1</v>
      </c>
      <c r="N35" s="17">
        <f>L35*(1-M35)</f>
        <v>2429.1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3</v>
      </c>
      <c r="C38" s="11"/>
      <c r="D38" s="96" t="s">
        <v>79</v>
      </c>
      <c r="E38" s="96" t="s">
        <v>80</v>
      </c>
      <c r="F38" s="96"/>
      <c r="G38" s="97">
        <v>2</v>
      </c>
      <c r="H38" s="48">
        <v>319</v>
      </c>
      <c r="I38" s="47"/>
      <c r="J38" s="47">
        <f>G38*H38</f>
        <v>638</v>
      </c>
      <c r="K38" s="76" t="s">
        <v>74</v>
      </c>
      <c r="L38" s="17">
        <v>354</v>
      </c>
      <c r="M38" s="84">
        <v>0.4</v>
      </c>
      <c r="N38" s="17">
        <f>L38*(1-M38)</f>
        <v>212.4</v>
      </c>
      <c r="O38" s="98">
        <v>0.33</v>
      </c>
      <c r="P38" s="95">
        <f>N38/(1-O38)</f>
        <v>317.01492537313436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L39" s="17">
        <v>354</v>
      </c>
      <c r="M39" s="84">
        <v>0.1</v>
      </c>
      <c r="N39" s="17">
        <f>L39*(1-M39)</f>
        <v>318.60000000000002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83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4</v>
      </c>
      <c r="C45" s="11"/>
      <c r="D45" s="96" t="s">
        <v>86</v>
      </c>
      <c r="E45" s="96" t="s">
        <v>87</v>
      </c>
      <c r="F45" s="96"/>
      <c r="G45" s="97">
        <v>2</v>
      </c>
      <c r="H45" s="48">
        <v>108</v>
      </c>
      <c r="I45" s="47"/>
      <c r="J45" s="47">
        <f>G45*H45</f>
        <v>216</v>
      </c>
      <c r="K45" s="76" t="s">
        <v>74</v>
      </c>
      <c r="L45" s="17">
        <v>120</v>
      </c>
      <c r="M45" s="84">
        <v>0.4</v>
      </c>
      <c r="N45" s="17">
        <f>L45*(1-M45)</f>
        <v>72</v>
      </c>
      <c r="O45" s="98">
        <v>0.33</v>
      </c>
      <c r="P45" s="95">
        <f>N45/(1-O45)</f>
        <v>107.46268656716418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88</v>
      </c>
      <c r="F46" s="96"/>
      <c r="G46" s="97"/>
      <c r="H46" s="48"/>
      <c r="I46" s="47"/>
      <c r="J46" s="47"/>
      <c r="K46" s="76"/>
      <c r="L46" s="17">
        <v>120</v>
      </c>
      <c r="M46" s="84">
        <v>0.1</v>
      </c>
      <c r="N46" s="17">
        <f>L46*(1-M46)</f>
        <v>108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89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>
        <v>5</v>
      </c>
      <c r="C49" s="11"/>
      <c r="D49" s="96" t="s">
        <v>90</v>
      </c>
      <c r="E49" s="96" t="s">
        <v>91</v>
      </c>
      <c r="F49" s="96"/>
      <c r="G49" s="97">
        <v>2</v>
      </c>
      <c r="H49" s="48">
        <v>280</v>
      </c>
      <c r="I49" s="47"/>
      <c r="J49" s="47">
        <f>G49*H49</f>
        <v>560</v>
      </c>
      <c r="K49" s="76" t="s">
        <v>74</v>
      </c>
      <c r="L49" s="17">
        <v>311</v>
      </c>
      <c r="M49" s="84">
        <v>0.4</v>
      </c>
      <c r="N49" s="17">
        <f>L49*(1-M49)</f>
        <v>186.6</v>
      </c>
      <c r="O49" s="98">
        <v>0.33</v>
      </c>
      <c r="P49" s="95">
        <f>N49/(1-O49)</f>
        <v>278.50746268656718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92</v>
      </c>
      <c r="F50" s="96"/>
      <c r="G50" s="97"/>
      <c r="H50" s="48"/>
      <c r="I50" s="47"/>
      <c r="J50" s="47"/>
      <c r="K50" s="76"/>
      <c r="L50" s="17">
        <v>311</v>
      </c>
      <c r="M50" s="84">
        <v>0.1</v>
      </c>
      <c r="N50" s="17">
        <f>L50*(1-M50)</f>
        <v>279.90000000000003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94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93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95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96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97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ht="15.75" customHeight="1" thickBot="1">
      <c r="A56" s="17"/>
      <c r="B56" s="58"/>
      <c r="C56" s="59"/>
      <c r="D56" s="60"/>
      <c r="E56" s="61"/>
      <c r="F56" s="62"/>
      <c r="G56" s="62"/>
      <c r="H56" s="63"/>
      <c r="I56" s="64"/>
      <c r="J56" s="64"/>
      <c r="K56" s="77"/>
    </row>
    <row r="57" spans="1:250" ht="15.75" customHeight="1">
      <c r="A57" s="17"/>
      <c r="B57" s="11"/>
      <c r="C57" s="11"/>
      <c r="D57" s="12"/>
      <c r="E57" s="21"/>
      <c r="F57" s="11"/>
      <c r="G57" s="30" t="s">
        <v>4</v>
      </c>
      <c r="H57" s="48" t="s">
        <v>3</v>
      </c>
      <c r="I57" s="47"/>
      <c r="J57" s="47">
        <f>SUM(J22:J56)</f>
        <v>6298</v>
      </c>
      <c r="K57" s="57"/>
    </row>
    <row r="58" spans="1:250" ht="15.75" customHeight="1">
      <c r="A58" s="17"/>
      <c r="B58" s="11"/>
      <c r="C58" s="11"/>
      <c r="D58" s="12"/>
      <c r="E58" s="41"/>
      <c r="F58" s="39"/>
      <c r="G58" s="40" t="s">
        <v>33</v>
      </c>
      <c r="H58" s="49" t="s">
        <v>3</v>
      </c>
      <c r="I58" s="50"/>
      <c r="J58" s="50">
        <v>0</v>
      </c>
      <c r="K58" s="55"/>
    </row>
    <row r="59" spans="1:250" ht="15.75" customHeight="1">
      <c r="A59" s="17"/>
      <c r="B59" s="11"/>
      <c r="C59" s="11"/>
      <c r="D59" s="12"/>
      <c r="E59" s="42"/>
      <c r="F59" s="43"/>
      <c r="G59" s="54" t="s">
        <v>37</v>
      </c>
      <c r="H59" s="51" t="s">
        <v>3</v>
      </c>
      <c r="I59" s="52"/>
      <c r="J59" s="52">
        <v>0</v>
      </c>
      <c r="K59" s="56"/>
    </row>
    <row r="60" spans="1:250" ht="15.75" customHeight="1" thickBot="1">
      <c r="A60" s="17"/>
      <c r="B60" s="59"/>
      <c r="C60" s="59"/>
      <c r="D60" s="58"/>
      <c r="E60" s="67"/>
      <c r="F60" s="68"/>
      <c r="G60" s="69" t="s">
        <v>34</v>
      </c>
      <c r="H60" s="70" t="s">
        <v>3</v>
      </c>
      <c r="I60" s="71"/>
      <c r="J60" s="71"/>
      <c r="K60" s="72"/>
    </row>
    <row r="61" spans="1:250" ht="15.75" customHeight="1">
      <c r="A61" s="17"/>
      <c r="B61" s="11"/>
      <c r="C61" s="11"/>
      <c r="D61" s="12"/>
      <c r="E61" s="21"/>
      <c r="F61" s="11"/>
      <c r="G61" s="29" t="s">
        <v>35</v>
      </c>
      <c r="H61" s="48" t="s">
        <v>3</v>
      </c>
      <c r="I61" s="47"/>
      <c r="J61" s="47">
        <f>SUM(J57:J60)</f>
        <v>6298</v>
      </c>
      <c r="K61" s="57"/>
    </row>
    <row r="62" spans="1:250" ht="15.75" customHeight="1" thickBot="1">
      <c r="A62" s="17"/>
      <c r="B62" s="59"/>
      <c r="C62" s="59"/>
      <c r="D62" s="58"/>
      <c r="E62" s="61"/>
      <c r="F62" s="59"/>
      <c r="G62" s="65" t="s">
        <v>36</v>
      </c>
      <c r="H62" s="63" t="s">
        <v>3</v>
      </c>
      <c r="I62" s="64"/>
      <c r="J62" s="64">
        <f>0.196*J61</f>
        <v>1234.4080000000001</v>
      </c>
      <c r="K62" s="66"/>
    </row>
    <row r="63" spans="1:250" ht="15.75" customHeight="1">
      <c r="A63" s="17"/>
      <c r="B63" s="11"/>
      <c r="C63" s="11"/>
      <c r="D63" s="12"/>
      <c r="E63" s="17"/>
      <c r="F63" s="11"/>
      <c r="G63" s="53" t="s">
        <v>4</v>
      </c>
      <c r="H63" s="48" t="s">
        <v>3</v>
      </c>
      <c r="I63" s="47"/>
      <c r="J63" s="48">
        <f>SUM(J61:J62)</f>
        <v>7532.4080000000004</v>
      </c>
      <c r="K63" s="57"/>
    </row>
    <row r="64" spans="1:250" ht="15.75" customHeight="1">
      <c r="A64" s="17"/>
      <c r="B64" s="11"/>
      <c r="C64" s="11"/>
      <c r="D64" s="12"/>
      <c r="E64" s="17"/>
      <c r="F64" s="11"/>
      <c r="G64" s="53"/>
      <c r="H64" s="48"/>
      <c r="I64" s="47"/>
      <c r="J64" s="48"/>
      <c r="K64" s="57"/>
    </row>
    <row r="65" spans="2:250" s="17" customFormat="1" ht="15.75" customHeight="1">
      <c r="B65" s="26" t="s">
        <v>53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 t="s">
        <v>38</v>
      </c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2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C70" s="11"/>
      <c r="D70" s="73" t="s">
        <v>39</v>
      </c>
      <c r="E70" s="11"/>
      <c r="F70" s="11"/>
      <c r="G70" s="13"/>
      <c r="H70" s="14"/>
      <c r="I70" s="11"/>
      <c r="J70" s="7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40</v>
      </c>
      <c r="E71" s="18" t="s">
        <v>98</v>
      </c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87" t="s">
        <v>51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48</v>
      </c>
      <c r="E73" s="17" t="s">
        <v>41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52</v>
      </c>
      <c r="E74" s="22" t="s">
        <v>42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D75" s="25" t="s">
        <v>49</v>
      </c>
      <c r="E75" s="17" t="s">
        <v>43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53" t="s">
        <v>50</v>
      </c>
      <c r="E76" s="11" t="s">
        <v>44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45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8"/>
      <c r="C81" s="8"/>
      <c r="D81" s="11"/>
      <c r="E81" s="11"/>
      <c r="F81" s="11"/>
      <c r="G81" s="23"/>
      <c r="H81" s="11"/>
      <c r="I81" s="11"/>
      <c r="J81" s="23"/>
      <c r="K81" s="2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15</v>
      </c>
      <c r="C82" s="11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46</v>
      </c>
      <c r="C83" s="8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2012-07-20T09:11:34Z</dcterms:modified>
</cp:coreProperties>
</file>