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QUOTE!$A$1:$K$96</definedName>
  </definedNames>
  <calcPr calcId="145621"/>
</workbook>
</file>

<file path=xl/calcChain.xml><?xml version="1.0" encoding="utf-8"?>
<calcChain xmlns="http://schemas.openxmlformats.org/spreadsheetml/2006/main">
  <c r="M66" i="1" l="1"/>
  <c r="N66" i="1" s="1"/>
  <c r="H66" i="1" s="1"/>
  <c r="J66" i="1" s="1"/>
  <c r="M63" i="1"/>
  <c r="N63" i="1" s="1"/>
  <c r="H63" i="1" s="1"/>
  <c r="J63" i="1" s="1"/>
  <c r="M60" i="1"/>
  <c r="N60" i="1" s="1"/>
  <c r="H60" i="1" s="1"/>
  <c r="J60" i="1" s="1"/>
  <c r="M57" i="1"/>
  <c r="N57" i="1" s="1"/>
  <c r="H57" i="1" s="1"/>
  <c r="J57" i="1" s="1"/>
  <c r="M54" i="1"/>
  <c r="N54" i="1" s="1"/>
  <c r="H54" i="1" s="1"/>
  <c r="J54" i="1" s="1"/>
  <c r="M51" i="1"/>
  <c r="N51" i="1" s="1"/>
  <c r="H51" i="1" s="1"/>
  <c r="J51" i="1" s="1"/>
  <c r="M47" i="1"/>
  <c r="N47" i="1" s="1"/>
  <c r="H47" i="1" s="1"/>
  <c r="J47" i="1" s="1"/>
  <c r="M44" i="1"/>
  <c r="N44" i="1" s="1"/>
  <c r="H44" i="1" s="1"/>
  <c r="J44" i="1" s="1"/>
  <c r="M41" i="1"/>
  <c r="N41" i="1" s="1"/>
  <c r="H41" i="1" s="1"/>
  <c r="J41" i="1" s="1"/>
  <c r="M38" i="1"/>
  <c r="N38" i="1" s="1"/>
  <c r="H38" i="1" s="1"/>
  <c r="J38" i="1" s="1"/>
  <c r="M35" i="1"/>
  <c r="N35" i="1" s="1"/>
  <c r="H35" i="1" s="1"/>
  <c r="J35" i="1" s="1"/>
  <c r="J70" i="1" l="1"/>
  <c r="J74" i="1" s="1"/>
  <c r="J75" i="1" l="1"/>
  <c r="J76" i="1" s="1"/>
</calcChain>
</file>

<file path=xl/sharedStrings.xml><?xml version="1.0" encoding="utf-8"?>
<sst xmlns="http://schemas.openxmlformats.org/spreadsheetml/2006/main" count="141" uniqueCount="117">
  <si>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</si>
  <si>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</si>
  <si>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</si>
  <si>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</si>
  <si>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</si>
  <si>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</si>
  <si>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</si>
  <si>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</si>
  <si>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</si>
  <si>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</si>
  <si>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</si>
  <si>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</si>
  <si>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</si>
  <si>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</si>
  <si>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</si>
  <si>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</si>
  <si>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</si>
  <si>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</si>
  <si>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</si>
  <si>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</si>
  <si>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</si>
  <si>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</si>
  <si>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</si>
  <si>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</si>
  <si>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</si>
  <si>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</si>
  <si>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</si>
  <si>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</si>
  <si>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</si>
  <si>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</si>
  <si>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</si>
  <si>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</si>
  <si>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</si>
  <si>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</si>
  <si>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</si>
  <si>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</si>
  <si>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</si>
  <si>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</si>
  <si>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</si>
  <si>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</si>
  <si>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</si>
  <si>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</si>
  <si>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</si>
  <si>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</si>
  <si>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</si>
  <si>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</si>
  <si>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</si>
  <si>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</si>
  <si>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</si>
  <si>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</si>
  <si>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</si>
  <si>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</si>
  <si>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</si>
  <si>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A2012RH283</t>
  </si>
  <si>
    <t>Hichem HABLI </t>
  </si>
  <si>
    <t>GEMSOL</t>
  </si>
  <si>
    <t>Agent Invensys Systems France</t>
  </si>
  <si>
    <t>Imm. Saadi  Tour EF  N° 13E</t>
  </si>
  <si>
    <t>Route de l'Ariana</t>
  </si>
  <si>
    <t>1082  TUNIS - TUNISIE</t>
  </si>
  <si>
    <t>Tel  :  216 71 755 934</t>
  </si>
  <si>
    <t>Fax :  216 71 766 432</t>
  </si>
  <si>
    <t>E-mail: gemsol@gemsol.com.tn</t>
  </si>
  <si>
    <t>           hichem.habli@gemsol.com.tn</t>
  </si>
  <si>
    <t>D2012RH0652</t>
  </si>
  <si>
    <t>Orifice Flange Assembly</t>
  </si>
  <si>
    <t>Type BLS300</t>
  </si>
  <si>
    <t>Size: see below</t>
  </si>
  <si>
    <t>Rating: 300 lbs RF</t>
  </si>
  <si>
    <t>Standard: Iso 5167</t>
  </si>
  <si>
    <t>Style : concentric Square edge</t>
  </si>
  <si>
    <t>Tapping: Flange, 1/2" NPT-F, 2 pairs and 1 pair plugged</t>
  </si>
  <si>
    <t xml:space="preserve">Material: </t>
  </si>
  <si>
    <t>Plate: SUS316L</t>
  </si>
  <si>
    <t>Flange: SUS316L</t>
  </si>
  <si>
    <t>Gaskets: Spiral wound, SS/Graphite</t>
  </si>
  <si>
    <t>Bolts/Nuts : A193 B8/A193 8M</t>
  </si>
  <si>
    <t>Tag N°: FT-1392, FT-1393, FT-1432, FT-1433, FT-1482, FT-1482, FT-1483, FT-1470</t>
  </si>
  <si>
    <t>1.1</t>
  </si>
  <si>
    <t>1.2</t>
  </si>
  <si>
    <t>Tag N°: FT-1422, FT-1423, FT-1441, FT-1420, FT-1472, FT-1473, FT-1412, FT-1412</t>
  </si>
  <si>
    <t>1.3</t>
  </si>
  <si>
    <t>1.4</t>
  </si>
  <si>
    <t>Size: 2" ANSI 300 lbs RF</t>
  </si>
  <si>
    <t>Size: 3" ANSI 300 lbs RF</t>
  </si>
  <si>
    <t>Size: 6" ANSI 300 lbs RF</t>
  </si>
  <si>
    <t>Size: 10" ANSI 300 lbs RF</t>
  </si>
  <si>
    <t>Tag N°: FT-1424, FT-1402, FT-1471, FT-1410A, FT-1410B, FT-1410A, FT-1410B</t>
  </si>
  <si>
    <t>1.5</t>
  </si>
  <si>
    <t>Tag N°: FT-1432, FT-1432, FT-1422, FT-1411A, FT-1411B, FT-1411A, FT-1411B</t>
  </si>
  <si>
    <t>Size: 14" ANSI 300 lbs RF</t>
  </si>
  <si>
    <t>1.6</t>
  </si>
  <si>
    <t>Tag N°: FT-1391, FT-1431</t>
  </si>
  <si>
    <t>Size: 16" ANSI 300 lbs RF</t>
  </si>
  <si>
    <t>1.7</t>
  </si>
  <si>
    <t>Tag N°: FT-1480, FT-1480</t>
  </si>
  <si>
    <t>Size: 20" ANSI 300 lbs RF</t>
  </si>
  <si>
    <t>1.8</t>
  </si>
  <si>
    <t>Tag N°: FT-1431</t>
  </si>
  <si>
    <t>Size: 18" ANSI 300 lbs RF</t>
  </si>
  <si>
    <t>1.9</t>
  </si>
  <si>
    <t>Size: 22" ANSI 300 lbs RF</t>
  </si>
  <si>
    <t>Tag N°: FT-1390, FT-1430</t>
  </si>
  <si>
    <t>1.10</t>
  </si>
  <si>
    <t>Size: 24" ANSI 300 lbs RF</t>
  </si>
  <si>
    <t>Tag N°: FT-1470</t>
  </si>
  <si>
    <t>1.11</t>
  </si>
  <si>
    <t>Size: 28" ANSI 300 lbs RF</t>
  </si>
  <si>
    <t>Tag N°: FT-1430</t>
  </si>
  <si>
    <t>FT-1401, FT-1481, FT-1481, FT-1471</t>
  </si>
  <si>
    <t xml:space="preserve">Tag N°: FT-1429, FT-1430, FT-1420, FT-1440, FT-1421, FT-1400, </t>
  </si>
  <si>
    <t>12/31362 REV1</t>
  </si>
  <si>
    <t>Intra 12/07/12 Michael Planq</t>
  </si>
  <si>
    <t>Margin</t>
  </si>
  <si>
    <t>8</t>
  </si>
  <si>
    <t>Ex work Allemagne, Packing en sus</t>
  </si>
  <si>
    <t>1/3 à la commande, 1/3 avant expédition, 1/3 à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</si>
</sst>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9" formatCode="_-* #,##0\ &quot;€&quot;_-;\-* #,##0\ &quot;€&quot;_-;_-* &quot;-&quot;??\ &quot;€&quot;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9" fontId="9" fillId="0" borderId="0" xfId="5" applyNumberFormat="1" applyFont="1" applyAlignment="1">
      <alignment vertical="center"/>
    </xf>
    <xf numFmtId="169" fontId="12" fillId="0" borderId="0" xfId="5" applyNumberFormat="1" applyFont="1" applyAlignment="1">
      <alignment vertical="center"/>
    </xf>
  </cellXfs>
  <cellStyles count="6">
    <cellStyle name="Airlitec" xfId="3"/>
    <cellStyle name="Lien hypertexte" xfId="1" builtinId="8"/>
    <cellStyle name="Milliers" xfId="2" builtinId="3"/>
    <cellStyle name="Monétaire" xfId="5" builtinId="4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3"/>
  <sheetViews>
    <sheetView tabSelected="1" zoomScaleNormal="100" workbookViewId="0">
      <selection activeCell="E86" sqref="E8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102" customWidth="1"/>
    <col min="13" max="13" width="9" style="98" customWidth="1"/>
    <col min="14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7"/>
      <c r="G2" s="20" t="s">
        <v>6</v>
      </c>
      <c r="H2" s="83"/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4" t="s">
        <v>20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102"/>
      <c r="M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5" t="s">
        <v>17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102"/>
      <c r="M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6" t="s">
        <v>19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102"/>
      <c r="M6" s="100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6"/>
      <c r="B7" s="86"/>
      <c r="C7" s="86"/>
      <c r="D7" s="91"/>
      <c r="E7" s="86"/>
      <c r="F7" s="86"/>
      <c r="G7" s="86"/>
      <c r="H7" s="86"/>
      <c r="I7" s="86"/>
      <c r="J7" s="86"/>
      <c r="K7" s="86"/>
      <c r="L7" s="102"/>
      <c r="M7" s="101" t="s">
        <v>56</v>
      </c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31</v>
      </c>
      <c r="C8" s="21"/>
      <c r="D8" s="91" t="s">
        <v>55</v>
      </c>
      <c r="E8" s="8"/>
      <c r="F8" s="21"/>
      <c r="G8" s="21"/>
      <c r="H8" s="29" t="s">
        <v>1</v>
      </c>
      <c r="I8" s="17"/>
      <c r="J8" s="73">
        <v>41101</v>
      </c>
      <c r="K8" s="21"/>
      <c r="M8" s="99"/>
    </row>
    <row r="9" spans="1:250" ht="15.75" customHeight="1">
      <c r="A9" s="17"/>
      <c r="B9" s="21"/>
      <c r="C9" s="21"/>
      <c r="D9" s="91" t="s">
        <v>57</v>
      </c>
      <c r="E9" s="8"/>
      <c r="F9" s="21"/>
      <c r="G9" s="29"/>
      <c r="H9" s="17"/>
      <c r="I9" s="17"/>
      <c r="J9" s="17"/>
      <c r="K9" s="21"/>
    </row>
    <row r="10" spans="1:250" ht="15.75" customHeight="1">
      <c r="A10" s="17"/>
      <c r="B10" s="21"/>
      <c r="C10" s="21"/>
      <c r="D10" s="91" t="s">
        <v>58</v>
      </c>
      <c r="E10" s="8"/>
      <c r="F10" s="21"/>
      <c r="G10" s="29"/>
      <c r="H10" s="17"/>
      <c r="J10" s="17"/>
      <c r="K10" s="21"/>
    </row>
    <row r="11" spans="1:250" ht="15.75" customHeight="1">
      <c r="A11" s="17"/>
      <c r="B11" s="21"/>
      <c r="C11" s="21"/>
      <c r="D11" s="91" t="s">
        <v>59</v>
      </c>
      <c r="E11" s="8"/>
      <c r="F11" s="21"/>
      <c r="G11" s="21"/>
      <c r="H11" s="20" t="s">
        <v>28</v>
      </c>
      <c r="J11" s="17"/>
      <c r="K11" s="31"/>
    </row>
    <row r="12" spans="1:250" ht="15.75" customHeight="1">
      <c r="A12" s="17"/>
      <c r="B12" s="77" t="s">
        <v>5</v>
      </c>
      <c r="C12" s="21"/>
      <c r="D12" s="91" t="s">
        <v>54</v>
      </c>
      <c r="E12" s="8"/>
      <c r="F12" s="21"/>
      <c r="G12" s="17"/>
      <c r="H12" s="20" t="s">
        <v>29</v>
      </c>
      <c r="I12" s="20"/>
      <c r="J12" s="30" t="s">
        <v>53</v>
      </c>
      <c r="K12" s="21"/>
      <c r="M12" s="99"/>
    </row>
    <row r="13" spans="1:250" ht="15.75" customHeight="1">
      <c r="A13" s="17"/>
      <c r="B13" s="77" t="s">
        <v>8</v>
      </c>
      <c r="C13" s="21"/>
      <c r="D13" s="91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7" t="s">
        <v>7</v>
      </c>
      <c r="C14" s="21"/>
      <c r="D14" s="91" t="s">
        <v>61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1" t="s">
        <v>62</v>
      </c>
      <c r="E15" s="8"/>
      <c r="F15" s="21"/>
      <c r="G15" s="17"/>
      <c r="H15" s="20" t="s">
        <v>7</v>
      </c>
      <c r="J15" s="82" t="s">
        <v>13</v>
      </c>
      <c r="K15" s="21"/>
    </row>
    <row r="16" spans="1:250" ht="15.75" customHeight="1">
      <c r="A16" s="17"/>
      <c r="B16" s="79" t="s">
        <v>11</v>
      </c>
      <c r="C16" s="17"/>
      <c r="D16" s="91" t="s">
        <v>63</v>
      </c>
      <c r="E16" s="8"/>
      <c r="F16" s="21"/>
      <c r="G16" s="17"/>
      <c r="H16" s="20" t="s">
        <v>9</v>
      </c>
      <c r="J16" s="88" t="s">
        <v>16</v>
      </c>
      <c r="K16" s="21"/>
    </row>
    <row r="17" spans="1:250" ht="15.75" customHeight="1">
      <c r="A17" s="17"/>
      <c r="B17" s="79"/>
      <c r="C17" s="17"/>
      <c r="D17" s="91"/>
      <c r="E17" s="21"/>
      <c r="F17" s="21"/>
      <c r="G17" s="17"/>
      <c r="H17" s="20" t="s">
        <v>11</v>
      </c>
      <c r="I17" s="21"/>
      <c r="J17" s="89" t="s">
        <v>18</v>
      </c>
      <c r="K17" s="21"/>
      <c r="L17" s="102" t="s">
        <v>112</v>
      </c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  <c r="L18" s="102" t="s">
        <v>111</v>
      </c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  <c r="L19" s="102" t="s">
        <v>64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1"/>
      <c r="E22" s="91"/>
      <c r="F22" s="91"/>
      <c r="G22" s="92"/>
      <c r="H22" s="47"/>
      <c r="I22" s="46"/>
      <c r="J22" s="46"/>
      <c r="K22" s="75"/>
      <c r="L22" s="102"/>
      <c r="M22" s="98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1" t="s">
        <v>65</v>
      </c>
      <c r="E23" s="91" t="s">
        <v>66</v>
      </c>
      <c r="F23" s="91"/>
      <c r="G23" s="92"/>
      <c r="H23" s="47"/>
      <c r="I23" s="46"/>
      <c r="J23" s="46"/>
      <c r="K23" s="75"/>
      <c r="L23" s="102"/>
      <c r="M23" s="97"/>
      <c r="O23" s="93"/>
      <c r="P23" s="90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1" t="s">
        <v>67</v>
      </c>
      <c r="F24" s="91"/>
      <c r="G24" s="92"/>
      <c r="H24" s="47"/>
      <c r="I24" s="46"/>
      <c r="J24" s="46"/>
      <c r="K24" s="75"/>
      <c r="L24" s="102"/>
      <c r="M24" s="98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1" t="s">
        <v>68</v>
      </c>
      <c r="F25" s="91"/>
      <c r="G25" s="92"/>
      <c r="H25" s="47"/>
      <c r="I25" s="46"/>
      <c r="J25" s="46"/>
      <c r="K25" s="75"/>
      <c r="L25" s="102"/>
      <c r="M25" s="98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1" t="s">
        <v>69</v>
      </c>
      <c r="F26" s="91"/>
      <c r="G26" s="92"/>
      <c r="H26" s="47"/>
      <c r="I26" s="46"/>
      <c r="J26" s="46"/>
      <c r="K26" s="75"/>
      <c r="L26" s="102"/>
      <c r="M26" s="98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1" t="s">
        <v>70</v>
      </c>
      <c r="F27" s="91"/>
      <c r="G27" s="92"/>
      <c r="H27" s="47"/>
      <c r="I27" s="46"/>
      <c r="J27" s="46"/>
      <c r="K27" s="75"/>
      <c r="L27" s="102"/>
      <c r="M27" s="98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1" t="s">
        <v>71</v>
      </c>
      <c r="F28" s="91"/>
      <c r="G28" s="92"/>
      <c r="H28" s="47"/>
      <c r="I28" s="46"/>
      <c r="J28" s="46"/>
      <c r="K28" s="75"/>
      <c r="L28" s="102"/>
      <c r="M28" s="98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1" t="s">
        <v>72</v>
      </c>
      <c r="F29" s="91"/>
      <c r="G29" s="92"/>
      <c r="H29" s="47"/>
      <c r="I29" s="46"/>
      <c r="J29" s="46"/>
      <c r="K29" s="75"/>
      <c r="L29" s="102"/>
      <c r="M29" s="97"/>
      <c r="O29" s="93"/>
      <c r="P29" s="90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E30" s="91" t="s">
        <v>73</v>
      </c>
      <c r="F30" s="91"/>
      <c r="G30" s="92"/>
      <c r="H30" s="47"/>
      <c r="I30" s="46"/>
      <c r="J30" s="46"/>
      <c r="K30" s="75"/>
      <c r="L30" s="102"/>
      <c r="M30" s="98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36"/>
      <c r="E31" s="91" t="s">
        <v>74</v>
      </c>
      <c r="F31" s="91"/>
      <c r="G31" s="92"/>
      <c r="H31" s="47"/>
      <c r="I31" s="46"/>
      <c r="J31" s="46"/>
      <c r="K31" s="75"/>
      <c r="L31" s="102"/>
      <c r="M31" s="98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E32" s="91" t="s">
        <v>75</v>
      </c>
      <c r="F32" s="91"/>
      <c r="G32" s="92"/>
      <c r="H32" s="47"/>
      <c r="I32" s="46"/>
      <c r="J32" s="46"/>
      <c r="K32" s="75"/>
      <c r="L32" s="102"/>
      <c r="M32" s="98" t="s">
        <v>113</v>
      </c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D33" s="91"/>
      <c r="E33" s="91" t="s">
        <v>76</v>
      </c>
      <c r="F33" s="91"/>
      <c r="G33" s="92"/>
      <c r="H33" s="47"/>
      <c r="I33" s="46"/>
      <c r="J33" s="46"/>
      <c r="K33" s="75"/>
      <c r="L33" s="102"/>
      <c r="M33" s="97">
        <v>0.2</v>
      </c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1"/>
      <c r="E34" s="91"/>
      <c r="F34" s="91"/>
      <c r="G34" s="92"/>
      <c r="H34" s="47"/>
      <c r="I34" s="46"/>
      <c r="J34" s="46"/>
      <c r="K34" s="75"/>
      <c r="L34" s="102"/>
      <c r="M34" s="98"/>
      <c r="O34" s="93"/>
      <c r="P34" s="90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 t="s">
        <v>78</v>
      </c>
      <c r="C35" s="11"/>
      <c r="D35" s="91" t="s">
        <v>77</v>
      </c>
      <c r="E35" s="91"/>
      <c r="F35" s="91"/>
      <c r="G35" s="92">
        <v>8</v>
      </c>
      <c r="H35" s="47">
        <f>ROUND(N35,0)</f>
        <v>726</v>
      </c>
      <c r="I35" s="46"/>
      <c r="J35" s="46">
        <f>G35*H35</f>
        <v>5808</v>
      </c>
      <c r="K35" s="75" t="s">
        <v>114</v>
      </c>
      <c r="L35" s="102">
        <v>581</v>
      </c>
      <c r="M35" s="97">
        <f>$M$33</f>
        <v>0.2</v>
      </c>
      <c r="N35" s="17">
        <f>L35/(1-M35)</f>
        <v>726.25</v>
      </c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1"/>
      <c r="E36" s="91" t="s">
        <v>83</v>
      </c>
      <c r="F36" s="91"/>
      <c r="G36" s="92"/>
      <c r="H36" s="47"/>
      <c r="I36" s="46"/>
      <c r="J36" s="46"/>
      <c r="K36" s="75"/>
      <c r="L36" s="102"/>
      <c r="M36" s="98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1"/>
      <c r="E37" s="91"/>
      <c r="F37" s="91"/>
      <c r="G37" s="92"/>
      <c r="H37" s="47"/>
      <c r="I37" s="46"/>
      <c r="J37" s="46"/>
      <c r="K37" s="75"/>
      <c r="L37" s="102"/>
      <c r="M37" s="98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 t="s">
        <v>79</v>
      </c>
      <c r="C38" s="11"/>
      <c r="D38" s="91" t="s">
        <v>80</v>
      </c>
      <c r="E38" s="91"/>
      <c r="F38" s="91"/>
      <c r="G38" s="92">
        <v>8</v>
      </c>
      <c r="H38" s="47">
        <f>ROUND(N38,0)</f>
        <v>1501</v>
      </c>
      <c r="I38" s="46"/>
      <c r="J38" s="46">
        <f>G38*H38</f>
        <v>12008</v>
      </c>
      <c r="K38" s="75" t="s">
        <v>114</v>
      </c>
      <c r="L38" s="102">
        <v>1201</v>
      </c>
      <c r="M38" s="97">
        <f>$M$33</f>
        <v>0.2</v>
      </c>
      <c r="N38" s="17">
        <f>L38/(1-M38)</f>
        <v>1501.25</v>
      </c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/>
      <c r="C39" s="11"/>
      <c r="D39" s="91"/>
      <c r="E39" s="91" t="s">
        <v>84</v>
      </c>
      <c r="F39" s="91"/>
      <c r="G39" s="92"/>
      <c r="H39" s="47"/>
      <c r="I39" s="46"/>
      <c r="J39" s="46"/>
      <c r="K39" s="75"/>
      <c r="L39" s="102"/>
      <c r="M39" s="98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1"/>
      <c r="E40" s="91"/>
      <c r="F40" s="91"/>
      <c r="G40" s="92"/>
      <c r="H40" s="47"/>
      <c r="I40" s="46"/>
      <c r="J40" s="46"/>
      <c r="K40" s="75"/>
      <c r="L40" s="102"/>
      <c r="M40" s="98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 t="s">
        <v>81</v>
      </c>
      <c r="C41" s="11"/>
      <c r="D41" s="91" t="s">
        <v>89</v>
      </c>
      <c r="E41" s="91"/>
      <c r="F41" s="91"/>
      <c r="G41" s="92">
        <v>7</v>
      </c>
      <c r="H41" s="47">
        <f>ROUND(N41,0)</f>
        <v>2174</v>
      </c>
      <c r="I41" s="46"/>
      <c r="J41" s="46">
        <f>G41*H41</f>
        <v>15218</v>
      </c>
      <c r="K41" s="75" t="s">
        <v>114</v>
      </c>
      <c r="L41" s="102">
        <v>1739</v>
      </c>
      <c r="M41" s="97">
        <f>$M$33</f>
        <v>0.2</v>
      </c>
      <c r="N41" s="17">
        <f>L41/(1-M41)</f>
        <v>2173.75</v>
      </c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/>
      <c r="C42" s="11"/>
      <c r="D42" s="91"/>
      <c r="E42" s="91" t="s">
        <v>85</v>
      </c>
      <c r="F42" s="91"/>
      <c r="G42" s="92"/>
      <c r="H42" s="47"/>
      <c r="I42" s="46"/>
      <c r="J42" s="46"/>
      <c r="K42" s="75"/>
      <c r="L42" s="102"/>
      <c r="M42" s="98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/>
      <c r="C43" s="11"/>
      <c r="D43" s="91"/>
      <c r="E43" s="91"/>
      <c r="F43" s="91"/>
      <c r="G43" s="92"/>
      <c r="H43" s="47"/>
      <c r="I43" s="46"/>
      <c r="J43" s="46"/>
      <c r="K43" s="75"/>
      <c r="L43" s="102"/>
      <c r="M43" s="98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 t="s">
        <v>82</v>
      </c>
      <c r="C44" s="11"/>
      <c r="D44" s="91" t="s">
        <v>87</v>
      </c>
      <c r="E44" s="91"/>
      <c r="F44" s="91"/>
      <c r="G44" s="92">
        <v>7</v>
      </c>
      <c r="H44" s="47">
        <f>ROUND(N44,0)</f>
        <v>2681</v>
      </c>
      <c r="I44" s="46"/>
      <c r="J44" s="46">
        <f>G44*H44</f>
        <v>18767</v>
      </c>
      <c r="K44" s="75" t="s">
        <v>114</v>
      </c>
      <c r="L44" s="102">
        <v>2145</v>
      </c>
      <c r="M44" s="97">
        <f>$M$33</f>
        <v>0.2</v>
      </c>
      <c r="N44" s="17">
        <f>L44/(1-M44)</f>
        <v>2681.25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1"/>
      <c r="E45" s="91" t="s">
        <v>86</v>
      </c>
      <c r="F45" s="91"/>
      <c r="G45" s="92"/>
      <c r="H45" s="47"/>
      <c r="I45" s="46"/>
      <c r="J45" s="46"/>
      <c r="K45" s="75"/>
      <c r="L45" s="102"/>
      <c r="M45" s="98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1"/>
      <c r="E46" s="91"/>
      <c r="F46" s="91"/>
      <c r="G46" s="92"/>
      <c r="H46" s="47"/>
      <c r="I46" s="46"/>
      <c r="J46" s="46"/>
      <c r="K46" s="75"/>
      <c r="L46" s="102"/>
      <c r="M46" s="98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 t="s">
        <v>88</v>
      </c>
      <c r="C47" s="11"/>
      <c r="D47" s="91" t="s">
        <v>110</v>
      </c>
      <c r="E47" s="91"/>
      <c r="F47" s="91"/>
      <c r="G47" s="92">
        <v>10</v>
      </c>
      <c r="H47" s="47">
        <f>ROUND(N47,0)</f>
        <v>7149</v>
      </c>
      <c r="I47" s="46"/>
      <c r="J47" s="46">
        <f>G47*H47</f>
        <v>71490</v>
      </c>
      <c r="K47" s="75" t="s">
        <v>114</v>
      </c>
      <c r="L47" s="102">
        <v>5719</v>
      </c>
      <c r="M47" s="97">
        <f>$M$33</f>
        <v>0.2</v>
      </c>
      <c r="N47" s="17">
        <f>L47/(1-M47)</f>
        <v>7148.75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1" t="s">
        <v>109</v>
      </c>
      <c r="E48" s="91"/>
      <c r="F48" s="91"/>
      <c r="G48" s="92"/>
      <c r="H48" s="47"/>
      <c r="I48" s="46"/>
      <c r="J48" s="46"/>
      <c r="K48" s="75"/>
      <c r="L48" s="102"/>
      <c r="M48" s="98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B49" s="12"/>
      <c r="C49" s="11"/>
      <c r="D49" s="91"/>
      <c r="E49" s="91" t="s">
        <v>90</v>
      </c>
      <c r="F49" s="91"/>
      <c r="G49" s="92"/>
      <c r="H49" s="47"/>
      <c r="I49" s="46"/>
      <c r="J49" s="46"/>
      <c r="K49" s="75"/>
      <c r="L49" s="102"/>
      <c r="M49" s="98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B50" s="12"/>
      <c r="C50" s="11"/>
      <c r="D50" s="91"/>
      <c r="E50" s="91"/>
      <c r="F50" s="91"/>
      <c r="G50" s="92"/>
      <c r="H50" s="47"/>
      <c r="I50" s="46"/>
      <c r="J50" s="46"/>
      <c r="K50" s="75"/>
      <c r="L50" s="102"/>
      <c r="M50" s="9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B51" s="12" t="s">
        <v>91</v>
      </c>
      <c r="C51" s="11"/>
      <c r="D51" s="91" t="s">
        <v>92</v>
      </c>
      <c r="E51" s="91"/>
      <c r="F51" s="91"/>
      <c r="G51" s="92">
        <v>2</v>
      </c>
      <c r="H51" s="47">
        <f>ROUND(N51,0)</f>
        <v>9556</v>
      </c>
      <c r="I51" s="46"/>
      <c r="J51" s="46">
        <f>G51*H51</f>
        <v>19112</v>
      </c>
      <c r="K51" s="75" t="s">
        <v>114</v>
      </c>
      <c r="L51" s="102">
        <v>7645</v>
      </c>
      <c r="M51" s="97">
        <f>$M$33</f>
        <v>0.2</v>
      </c>
      <c r="N51" s="17">
        <f>L51/(1-M51)</f>
        <v>9556.25</v>
      </c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2"/>
      <c r="C52" s="11"/>
      <c r="D52" s="91"/>
      <c r="E52" s="91" t="s">
        <v>93</v>
      </c>
      <c r="F52" s="91"/>
      <c r="G52" s="92"/>
      <c r="H52" s="47"/>
      <c r="I52" s="46"/>
      <c r="J52" s="46"/>
      <c r="K52" s="75"/>
      <c r="L52" s="102"/>
      <c r="M52" s="9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2"/>
      <c r="C53" s="11"/>
      <c r="D53" s="91"/>
      <c r="E53" s="91"/>
      <c r="F53" s="91"/>
      <c r="G53" s="92"/>
      <c r="H53" s="47"/>
      <c r="I53" s="46"/>
      <c r="J53" s="46"/>
      <c r="K53" s="75"/>
      <c r="L53" s="102"/>
      <c r="M53" s="98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2" t="s">
        <v>94</v>
      </c>
      <c r="C54" s="11"/>
      <c r="D54" s="91" t="s">
        <v>98</v>
      </c>
      <c r="E54" s="91"/>
      <c r="F54" s="91"/>
      <c r="G54" s="92">
        <v>1</v>
      </c>
      <c r="H54" s="47">
        <f>ROUND(N54,0)</f>
        <v>10219</v>
      </c>
      <c r="I54" s="46"/>
      <c r="J54" s="46">
        <f>G54*H54</f>
        <v>10219</v>
      </c>
      <c r="K54" s="75" t="s">
        <v>114</v>
      </c>
      <c r="L54" s="102">
        <v>8175</v>
      </c>
      <c r="M54" s="97">
        <f>$M$33</f>
        <v>0.2</v>
      </c>
      <c r="N54" s="17">
        <f>L54/(1-M54)</f>
        <v>10218.75</v>
      </c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2"/>
      <c r="C55" s="11"/>
      <c r="D55" s="91"/>
      <c r="E55" s="91" t="s">
        <v>99</v>
      </c>
      <c r="F55" s="91"/>
      <c r="G55" s="92"/>
      <c r="H55" s="47"/>
      <c r="I55" s="46"/>
      <c r="J55" s="46"/>
      <c r="K55" s="75"/>
      <c r="L55" s="102"/>
      <c r="M55" s="9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2"/>
      <c r="C56" s="11"/>
      <c r="D56" s="91"/>
      <c r="E56" s="91"/>
      <c r="F56" s="91"/>
      <c r="G56" s="92"/>
      <c r="H56" s="47"/>
      <c r="I56" s="46"/>
      <c r="J56" s="46"/>
      <c r="K56" s="75"/>
      <c r="L56" s="102"/>
      <c r="M56" s="98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2" t="s">
        <v>97</v>
      </c>
      <c r="C57" s="11"/>
      <c r="D57" s="91" t="s">
        <v>95</v>
      </c>
      <c r="E57" s="91"/>
      <c r="F57" s="91"/>
      <c r="G57" s="92">
        <v>2</v>
      </c>
      <c r="H57" s="47">
        <f>ROUND(N57,0)</f>
        <v>11163</v>
      </c>
      <c r="I57" s="46"/>
      <c r="J57" s="46">
        <f>G57*H57</f>
        <v>22326</v>
      </c>
      <c r="K57" s="75" t="s">
        <v>114</v>
      </c>
      <c r="L57" s="102">
        <v>8930</v>
      </c>
      <c r="M57" s="97">
        <f>$M$33</f>
        <v>0.2</v>
      </c>
      <c r="N57" s="17">
        <f>L57/(1-M57)</f>
        <v>11162.5</v>
      </c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2"/>
      <c r="C58" s="11"/>
      <c r="D58" s="91"/>
      <c r="E58" s="91" t="s">
        <v>96</v>
      </c>
      <c r="F58" s="91"/>
      <c r="G58" s="92"/>
      <c r="H58" s="47"/>
      <c r="I58" s="46"/>
      <c r="J58" s="46"/>
      <c r="K58" s="75"/>
      <c r="L58" s="102"/>
      <c r="M58" s="98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2"/>
      <c r="C59" s="11"/>
      <c r="D59" s="91"/>
      <c r="E59" s="91"/>
      <c r="F59" s="91"/>
      <c r="G59" s="92"/>
      <c r="H59" s="47"/>
      <c r="I59" s="46"/>
      <c r="J59" s="46"/>
      <c r="K59" s="75"/>
      <c r="L59" s="102"/>
      <c r="M59" s="98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2" t="s">
        <v>100</v>
      </c>
      <c r="C60" s="11"/>
      <c r="D60" s="91" t="s">
        <v>102</v>
      </c>
      <c r="E60" s="91"/>
      <c r="F60" s="91"/>
      <c r="G60" s="92">
        <v>2</v>
      </c>
      <c r="H60" s="47">
        <f>ROUND(N60,0)</f>
        <v>12100</v>
      </c>
      <c r="I60" s="46"/>
      <c r="J60" s="46">
        <f>G60*H60</f>
        <v>24200</v>
      </c>
      <c r="K60" s="75" t="s">
        <v>114</v>
      </c>
      <c r="L60" s="102">
        <v>9680</v>
      </c>
      <c r="M60" s="97">
        <f>$M$33</f>
        <v>0.2</v>
      </c>
      <c r="N60" s="17">
        <f>L60/(1-M60)</f>
        <v>12100</v>
      </c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12"/>
      <c r="C61" s="11"/>
      <c r="D61" s="91"/>
      <c r="E61" s="91" t="s">
        <v>101</v>
      </c>
      <c r="F61" s="91"/>
      <c r="G61" s="92"/>
      <c r="H61" s="47"/>
      <c r="I61" s="46"/>
      <c r="J61" s="46"/>
      <c r="K61" s="75"/>
      <c r="L61" s="102"/>
      <c r="M61" s="98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C62" s="11"/>
      <c r="D62" s="91"/>
      <c r="E62" s="91"/>
      <c r="F62" s="91"/>
      <c r="G62" s="92"/>
      <c r="H62" s="47"/>
      <c r="I62" s="46"/>
      <c r="J62" s="46"/>
      <c r="K62" s="75"/>
      <c r="L62" s="102"/>
      <c r="M62" s="98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7" customFormat="1" ht="15.75" customHeight="1">
      <c r="B63" s="12" t="s">
        <v>103</v>
      </c>
      <c r="C63" s="11"/>
      <c r="D63" s="91" t="s">
        <v>105</v>
      </c>
      <c r="E63" s="91"/>
      <c r="F63" s="91"/>
      <c r="G63" s="92">
        <v>1</v>
      </c>
      <c r="H63" s="47">
        <f>ROUND(N63,0)</f>
        <v>14538</v>
      </c>
      <c r="I63" s="46"/>
      <c r="J63" s="46">
        <f>G63*H63</f>
        <v>14538</v>
      </c>
      <c r="K63" s="75" t="s">
        <v>114</v>
      </c>
      <c r="L63" s="102">
        <v>11630</v>
      </c>
      <c r="M63" s="97">
        <f>$M$33</f>
        <v>0.2</v>
      </c>
      <c r="N63" s="17">
        <f>L63/(1-M63)</f>
        <v>14537.5</v>
      </c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s="17" customFormat="1" ht="15.75" customHeight="1">
      <c r="B64" s="12"/>
      <c r="C64" s="11"/>
      <c r="D64" s="91"/>
      <c r="E64" s="91" t="s">
        <v>104</v>
      </c>
      <c r="F64" s="91"/>
      <c r="G64" s="92"/>
      <c r="H64" s="47"/>
      <c r="I64" s="46"/>
      <c r="J64" s="46"/>
      <c r="K64" s="75"/>
      <c r="L64" s="102"/>
      <c r="M64" s="98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1:250" s="17" customFormat="1" ht="15.75" customHeight="1">
      <c r="B65" s="12"/>
      <c r="C65" s="11"/>
      <c r="D65" s="91"/>
      <c r="E65" s="91"/>
      <c r="F65" s="91"/>
      <c r="G65" s="92"/>
      <c r="H65" s="47"/>
      <c r="I65" s="46"/>
      <c r="J65" s="46"/>
      <c r="K65" s="75"/>
      <c r="L65" s="102"/>
      <c r="M65" s="98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1:250" s="17" customFormat="1" ht="15.75" customHeight="1">
      <c r="B66" s="12" t="s">
        <v>106</v>
      </c>
      <c r="C66" s="11"/>
      <c r="D66" s="91" t="s">
        <v>108</v>
      </c>
      <c r="E66" s="91"/>
      <c r="F66" s="91"/>
      <c r="G66" s="92">
        <v>1</v>
      </c>
      <c r="H66" s="47">
        <f>ROUND(N66,0)</f>
        <v>18165</v>
      </c>
      <c r="I66" s="46"/>
      <c r="J66" s="46">
        <f>G66*H66</f>
        <v>18165</v>
      </c>
      <c r="K66" s="75" t="s">
        <v>114</v>
      </c>
      <c r="L66" s="102">
        <v>14532</v>
      </c>
      <c r="M66" s="97">
        <f>$M$33</f>
        <v>0.2</v>
      </c>
      <c r="N66" s="17">
        <f>L66/(1-M66)</f>
        <v>18165</v>
      </c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1:250" s="17" customFormat="1" ht="15.75" customHeight="1">
      <c r="B67" s="12"/>
      <c r="C67" s="11"/>
      <c r="D67" s="91"/>
      <c r="E67" s="91" t="s">
        <v>107</v>
      </c>
      <c r="F67" s="91"/>
      <c r="G67" s="92"/>
      <c r="H67" s="47"/>
      <c r="I67" s="46"/>
      <c r="J67" s="46"/>
      <c r="K67" s="75"/>
      <c r="L67" s="102"/>
      <c r="M67" s="98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1:250" s="17" customFormat="1" ht="15.75" customHeight="1">
      <c r="B68" s="12"/>
      <c r="C68" s="11"/>
      <c r="D68" s="91"/>
      <c r="E68" s="91"/>
      <c r="F68" s="91"/>
      <c r="G68" s="92"/>
      <c r="H68" s="47"/>
      <c r="I68" s="46"/>
      <c r="J68" s="46"/>
      <c r="K68" s="75"/>
      <c r="L68" s="102"/>
      <c r="M68" s="98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1:250" ht="15.75" customHeight="1" thickBot="1">
      <c r="A69" s="17"/>
      <c r="B69" s="57"/>
      <c r="C69" s="58"/>
      <c r="D69" s="59"/>
      <c r="E69" s="60"/>
      <c r="F69" s="61"/>
      <c r="G69" s="61"/>
      <c r="H69" s="62"/>
      <c r="I69" s="63"/>
      <c r="J69" s="63"/>
      <c r="K69" s="76"/>
    </row>
    <row r="70" spans="1:250" ht="15.75" customHeight="1">
      <c r="A70" s="17"/>
      <c r="B70" s="11"/>
      <c r="C70" s="11"/>
      <c r="D70" s="12"/>
      <c r="E70" s="21"/>
      <c r="F70" s="11"/>
      <c r="G70" s="29" t="s">
        <v>4</v>
      </c>
      <c r="H70" s="47" t="s">
        <v>3</v>
      </c>
      <c r="I70" s="46"/>
      <c r="J70" s="46">
        <f>SUM(J22:J69)</f>
        <v>231851</v>
      </c>
      <c r="K70" s="56"/>
    </row>
    <row r="71" spans="1:250" ht="15.75" customHeight="1">
      <c r="A71" s="17"/>
      <c r="B71" s="11"/>
      <c r="C71" s="11"/>
      <c r="D71" s="12"/>
      <c r="E71" s="40"/>
      <c r="F71" s="38"/>
      <c r="G71" s="39" t="s">
        <v>33</v>
      </c>
      <c r="H71" s="48" t="s">
        <v>3</v>
      </c>
      <c r="I71" s="49"/>
      <c r="J71" s="49">
        <v>0</v>
      </c>
      <c r="K71" s="54"/>
    </row>
    <row r="72" spans="1:250" ht="15.75" customHeight="1">
      <c r="A72" s="17"/>
      <c r="B72" s="11"/>
      <c r="C72" s="11"/>
      <c r="D72" s="12"/>
      <c r="E72" s="41"/>
      <c r="F72" s="42"/>
      <c r="G72" s="53" t="s">
        <v>37</v>
      </c>
      <c r="H72" s="50" t="s">
        <v>3</v>
      </c>
      <c r="I72" s="51"/>
      <c r="J72" s="51">
        <v>0</v>
      </c>
      <c r="K72" s="55"/>
    </row>
    <row r="73" spans="1:250" ht="15.75" customHeight="1" thickBot="1">
      <c r="A73" s="17"/>
      <c r="B73" s="58"/>
      <c r="C73" s="58"/>
      <c r="D73" s="57"/>
      <c r="E73" s="66"/>
      <c r="F73" s="67"/>
      <c r="G73" s="68" t="s">
        <v>34</v>
      </c>
      <c r="H73" s="69" t="s">
        <v>3</v>
      </c>
      <c r="I73" s="70"/>
      <c r="J73" s="70"/>
      <c r="K73" s="71"/>
    </row>
    <row r="74" spans="1:250" ht="15.75" customHeight="1">
      <c r="A74" s="17"/>
      <c r="B74" s="11"/>
      <c r="C74" s="11"/>
      <c r="D74" s="12"/>
      <c r="E74" s="21"/>
      <c r="F74" s="11"/>
      <c r="G74" s="28" t="s">
        <v>35</v>
      </c>
      <c r="H74" s="47" t="s">
        <v>3</v>
      </c>
      <c r="I74" s="46"/>
      <c r="J74" s="46">
        <f>SUM(J70:J73)</f>
        <v>231851</v>
      </c>
      <c r="K74" s="56"/>
    </row>
    <row r="75" spans="1:250" ht="15.75" customHeight="1" thickBot="1">
      <c r="A75" s="17"/>
      <c r="B75" s="58"/>
      <c r="C75" s="58"/>
      <c r="D75" s="57"/>
      <c r="E75" s="60"/>
      <c r="F75" s="58"/>
      <c r="G75" s="64" t="s">
        <v>36</v>
      </c>
      <c r="H75" s="62" t="s">
        <v>3</v>
      </c>
      <c r="I75" s="63"/>
      <c r="J75" s="63">
        <f>0.196*J74</f>
        <v>45442.796000000002</v>
      </c>
      <c r="K75" s="65"/>
    </row>
    <row r="76" spans="1:250" ht="15.75" customHeight="1">
      <c r="A76" s="17"/>
      <c r="B76" s="11"/>
      <c r="C76" s="11"/>
      <c r="D76" s="12"/>
      <c r="E76" s="17"/>
      <c r="F76" s="11"/>
      <c r="G76" s="52" t="s">
        <v>4</v>
      </c>
      <c r="H76" s="47" t="s">
        <v>3</v>
      </c>
      <c r="I76" s="46"/>
      <c r="J76" s="47">
        <f>SUM(J74:J75)</f>
        <v>277293.79599999997</v>
      </c>
      <c r="K76" s="56"/>
    </row>
    <row r="77" spans="1:250" ht="15.75" customHeight="1">
      <c r="A77" s="17"/>
      <c r="B77" s="11"/>
      <c r="C77" s="11"/>
      <c r="D77" s="12"/>
      <c r="E77" s="17"/>
      <c r="F77" s="11"/>
      <c r="G77" s="52"/>
      <c r="H77" s="47"/>
      <c r="I77" s="46"/>
      <c r="J77" s="47"/>
      <c r="K77" s="56"/>
    </row>
    <row r="78" spans="1:250" s="17" customFormat="1" ht="15.75" customHeight="1">
      <c r="B78" s="26" t="s">
        <v>52</v>
      </c>
      <c r="C78" s="11"/>
      <c r="D78" s="12"/>
      <c r="E78" s="11"/>
      <c r="F78" s="11"/>
      <c r="G78" s="13"/>
      <c r="H78" s="14"/>
      <c r="I78" s="11"/>
      <c r="J78" s="15"/>
      <c r="K78" s="16"/>
      <c r="L78" s="102"/>
      <c r="M78" s="98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1:250" s="17" customFormat="1" ht="15.75" customHeight="1">
      <c r="B79" s="18" t="s">
        <v>38</v>
      </c>
      <c r="E79" s="11"/>
      <c r="F79" s="11"/>
      <c r="G79" s="13"/>
      <c r="H79" s="14"/>
      <c r="I79" s="11"/>
      <c r="J79" s="15"/>
      <c r="K79" s="16"/>
      <c r="L79" s="102"/>
      <c r="M79" s="98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1:250" s="17" customFormat="1" ht="15.75" customHeight="1">
      <c r="B80" s="18"/>
      <c r="E80" s="11"/>
      <c r="F80" s="11"/>
      <c r="G80" s="13"/>
      <c r="H80" s="14"/>
      <c r="I80" s="11"/>
      <c r="J80" s="15"/>
      <c r="K80" s="16"/>
      <c r="L80" s="102"/>
      <c r="M80" s="98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</row>
    <row r="81" spans="2:250" s="17" customFormat="1" ht="15.75" customHeight="1">
      <c r="B81" s="18"/>
      <c r="E81" s="11"/>
      <c r="F81" s="11"/>
      <c r="G81" s="13"/>
      <c r="H81" s="14"/>
      <c r="I81" s="11"/>
      <c r="J81" s="15"/>
      <c r="K81" s="16"/>
      <c r="L81" s="102"/>
      <c r="M81" s="98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</row>
    <row r="82" spans="2:250" s="17" customFormat="1" ht="15.75" customHeight="1">
      <c r="B82" s="11"/>
      <c r="C82" s="11"/>
      <c r="D82" s="18"/>
      <c r="E82" s="11"/>
      <c r="F82" s="11"/>
      <c r="G82" s="13"/>
      <c r="H82" s="19"/>
      <c r="I82" s="11"/>
      <c r="J82" s="15"/>
      <c r="K82" s="16"/>
      <c r="L82" s="103"/>
      <c r="M82" s="98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</row>
    <row r="83" spans="2:250" s="17" customFormat="1" ht="15.75" customHeight="1">
      <c r="C83" s="11"/>
      <c r="D83" s="72" t="s">
        <v>39</v>
      </c>
      <c r="E83" s="11"/>
      <c r="F83" s="11"/>
      <c r="G83" s="13"/>
      <c r="H83" s="14"/>
      <c r="I83" s="11"/>
      <c r="J83" s="74"/>
      <c r="K83" s="16"/>
      <c r="L83" s="102"/>
      <c r="M83" s="98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</row>
    <row r="84" spans="2:250" s="17" customFormat="1" ht="15.75" customHeight="1">
      <c r="B84" s="11"/>
      <c r="C84" s="11"/>
      <c r="D84" s="52" t="s">
        <v>40</v>
      </c>
      <c r="E84" s="18" t="s">
        <v>115</v>
      </c>
      <c r="F84" s="11"/>
      <c r="G84" s="13"/>
      <c r="H84" s="14"/>
      <c r="I84" s="11"/>
      <c r="J84" s="15"/>
      <c r="K84" s="16"/>
      <c r="L84" s="102"/>
      <c r="M84" s="98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</row>
    <row r="85" spans="2:250" s="17" customFormat="1" ht="15.75" customHeight="1">
      <c r="D85" s="25" t="s">
        <v>47</v>
      </c>
      <c r="E85" s="85" t="s">
        <v>116</v>
      </c>
      <c r="K85" s="21"/>
      <c r="L85" s="102"/>
      <c r="M85" s="98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</row>
    <row r="86" spans="2:250" s="17" customFormat="1" ht="15.75" customHeight="1">
      <c r="D86" s="25" t="s">
        <v>48</v>
      </c>
      <c r="E86" s="17" t="s">
        <v>41</v>
      </c>
      <c r="K86" s="21"/>
      <c r="L86" s="102"/>
      <c r="M86" s="98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</row>
    <row r="87" spans="2:250" s="17" customFormat="1" ht="15.75" customHeight="1">
      <c r="D87" s="25" t="s">
        <v>51</v>
      </c>
      <c r="E87" s="22" t="s">
        <v>42</v>
      </c>
      <c r="K87" s="21"/>
      <c r="L87" s="102"/>
      <c r="M87" s="98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</row>
    <row r="88" spans="2:250" s="17" customFormat="1" ht="15.75" customHeight="1">
      <c r="D88" s="25" t="s">
        <v>49</v>
      </c>
      <c r="E88" s="17" t="s">
        <v>43</v>
      </c>
      <c r="L88" s="102"/>
      <c r="M88" s="98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</row>
    <row r="89" spans="2:250" s="17" customFormat="1" ht="15.75" customHeight="1">
      <c r="B89" s="11"/>
      <c r="C89" s="11"/>
      <c r="D89" s="52" t="s">
        <v>50</v>
      </c>
      <c r="E89" s="11" t="s">
        <v>44</v>
      </c>
      <c r="F89" s="11"/>
      <c r="G89" s="13"/>
      <c r="H89" s="14"/>
      <c r="I89" s="11"/>
      <c r="J89" s="15"/>
      <c r="K89" s="16"/>
      <c r="L89" s="102"/>
      <c r="M89" s="98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L90" s="102"/>
      <c r="M90" s="98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</row>
    <row r="91" spans="2:250" s="17" customFormat="1" ht="15.75" customHeight="1">
      <c r="B91" s="11" t="s">
        <v>45</v>
      </c>
      <c r="C91" s="11"/>
      <c r="D91" s="12"/>
      <c r="E91" s="11"/>
      <c r="F91" s="11"/>
      <c r="G91" s="13"/>
      <c r="H91" s="14"/>
      <c r="I91" s="11"/>
      <c r="J91" s="15"/>
      <c r="K91" s="16"/>
      <c r="L91" s="102"/>
      <c r="M91" s="98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</row>
    <row r="92" spans="2:25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L92" s="102"/>
      <c r="M92" s="98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</row>
    <row r="93" spans="2:25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L93" s="102"/>
      <c r="M93" s="98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</row>
    <row r="94" spans="2:250" s="17" customFormat="1" ht="15.75" customHeight="1">
      <c r="B94" s="8"/>
      <c r="C94" s="8"/>
      <c r="D94" s="11"/>
      <c r="E94" s="11"/>
      <c r="F94" s="11"/>
      <c r="G94" s="23"/>
      <c r="H94" s="11"/>
      <c r="I94" s="11"/>
      <c r="J94" s="23"/>
      <c r="K94" s="24"/>
      <c r="L94" s="102"/>
      <c r="M94" s="98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</row>
    <row r="95" spans="2:250" s="17" customFormat="1" ht="15.75" customHeight="1">
      <c r="B95" s="11" t="s">
        <v>15</v>
      </c>
      <c r="C95" s="11"/>
      <c r="D95" s="11"/>
      <c r="E95" s="11"/>
      <c r="F95" s="11"/>
      <c r="G95" s="23"/>
      <c r="H95" s="11"/>
      <c r="I95" s="11"/>
      <c r="J95" s="23"/>
      <c r="K95" s="23"/>
      <c r="L95" s="102"/>
      <c r="M95" s="98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</row>
    <row r="96" spans="2:250" s="17" customFormat="1" ht="15.75" customHeight="1">
      <c r="B96" s="11" t="s">
        <v>46</v>
      </c>
      <c r="C96" s="8"/>
      <c r="D96" s="11"/>
      <c r="E96" s="11"/>
      <c r="F96" s="11"/>
      <c r="G96" s="23"/>
      <c r="H96" s="11"/>
      <c r="I96" s="11"/>
      <c r="J96" s="23"/>
      <c r="K96" s="23"/>
      <c r="L96" s="102"/>
      <c r="M96" s="98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2012-07-12T13:44:01Z</dcterms:modified>
</cp:coreProperties>
</file>