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L42" i="1" l="1"/>
  <c r="H42" i="1"/>
  <c r="N37" i="1"/>
  <c r="P37" i="1" s="1"/>
  <c r="N23" i="1" l="1"/>
  <c r="P23" i="1" s="1"/>
  <c r="J23" i="1" l="1"/>
  <c r="J52" i="1" s="1"/>
  <c r="J56" i="1" s="1"/>
  <c r="J57" i="1" l="1"/>
  <c r="J58" i="1" s="1"/>
</calcChain>
</file>

<file path=xl/sharedStrings.xml><?xml version="1.0" encoding="utf-8"?>
<sst xmlns="http://schemas.openxmlformats.org/spreadsheetml/2006/main" count="121" uniqueCount="104">
  <si>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</si>
  <si>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</si>
  <si>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</si>
  <si>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</si>
  <si>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</si>
  <si>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</si>
  <si>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</si>
  <si>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</si>
  <si>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</si>
  <si>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</si>
  <si>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</si>
  <si>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</si>
  <si>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</si>
  <si>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</si>
  <si>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</si>
  <si>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</si>
  <si>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</si>
  <si>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</si>
  <si>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</si>
  <si>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</si>
  <si>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</si>
  <si>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</si>
  <si>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</si>
  <si>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</si>
  <si>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</si>
  <si>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</si>
  <si>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</si>
  <si>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</si>
  <si>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</si>
  <si>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</si>
  <si>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</si>
  <si>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</si>
  <si>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</si>
  <si>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</si>
  <si>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</si>
  <si>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</si>
  <si>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</si>
  <si>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</si>
  <si>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</si>
  <si>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</si>
  <si>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</si>
  <si>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</si>
  <si>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</si>
  <si>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</si>
  <si>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</si>
  <si>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</si>
  <si>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</si>
  <si>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</si>
  <si>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</si>
  <si>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</si>
  <si>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</si>
  <si>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</si>
  <si>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</si>
  <si>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</si>
  <si>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</si>
  <si>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</si>
  <si>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</si>
  <si>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</si>
  <si>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</si>
  <si>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</si>
  <si>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H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</si>
  <si>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</si>
  <si>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</si>
  <si>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</si>
  <si>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</si>
  <si>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</si>
  <si>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</si>
  <si>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</si>
  <si>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</si>
  <si>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</si>
  <si>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</si>
  <si>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</si>
  <si>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</si>
  <si>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</si>
  <si>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A2012RH282</t>
  </si>
  <si>
    <t>SKI Quotation AN120467  D2012RH0754</t>
  </si>
  <si>
    <t>SDF-M-22-135,7mm-4mm-S-C-0-PN16-FP-DE1-0-H</t>
  </si>
  <si>
    <t>Diamètre interne: 135,7 mm ep: 4mm</t>
  </si>
  <si>
    <t>FP</t>
  </si>
  <si>
    <t>DE1</t>
  </si>
  <si>
    <t>Vanne 3 voies 1.4404. max. 200°C,</t>
  </si>
  <si>
    <t>Conduite horizontal</t>
  </si>
  <si>
    <t>Media : AIR  -11,6°C 103Kpas abs, temp: 50°C</t>
  </si>
  <si>
    <t>DP: 4,63 mbar à 780Nm3/h</t>
  </si>
  <si>
    <t>Option avec PT100 intégré</t>
  </si>
  <si>
    <t>SDF-M-22-135,7mm-4mm-S-C-0-PN16-FPK-DE1-T1/300-0-H</t>
  </si>
  <si>
    <t>dito</t>
  </si>
  <si>
    <t>FPK</t>
  </si>
  <si>
    <t>avec face plate tournée de 90°C pour installation sonde PT100</t>
  </si>
  <si>
    <t>Connexion: Flace plate pour montage vanne 3 voies</t>
  </si>
  <si>
    <t>T1/300</t>
  </si>
  <si>
    <t>avec sonde PT100 3 fils</t>
  </si>
  <si>
    <t>Alternative en Thermique massique</t>
  </si>
  <si>
    <t>521 501-24211</t>
  </si>
  <si>
    <t>Sonde thermique massique SS20.500</t>
  </si>
  <si>
    <t>Longueur de sonde : 150mm</t>
  </si>
  <si>
    <t>Gamme de vitesse: 0-20m/s</t>
  </si>
  <si>
    <t>Gamme de température: -40°C à +85°C</t>
  </si>
  <si>
    <t>2 sorties 4-20mA pour vitesse et température</t>
  </si>
  <si>
    <t>Alimentation : 24Vdc</t>
  </si>
  <si>
    <t>Avec calibration haute précision 1%</t>
  </si>
  <si>
    <t>3</t>
  </si>
  <si>
    <t>Connecteur 5 pins avec 5 lmètres de câbles</t>
  </si>
  <si>
    <t>Raccord de passage G1/2"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</si>
</sst>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D20" sqref="D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68</v>
      </c>
      <c r="E8" s="8"/>
      <c r="F8" s="21"/>
      <c r="G8" s="21"/>
      <c r="H8" s="30" t="s">
        <v>1</v>
      </c>
      <c r="I8" s="17"/>
      <c r="J8" s="74">
        <v>41096</v>
      </c>
      <c r="K8" s="21"/>
      <c r="M8" s="89"/>
    </row>
    <row r="9" spans="1:250" ht="15.75" customHeight="1">
      <c r="A9" s="17"/>
      <c r="B9" s="21"/>
      <c r="C9" s="21"/>
      <c r="D9" s="100" t="s">
        <v>69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70</v>
      </c>
      <c r="F12" s="21"/>
      <c r="G12" s="17"/>
      <c r="H12" s="20" t="s">
        <v>31</v>
      </c>
      <c r="I12" s="20"/>
      <c r="J12" s="31" t="s">
        <v>74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72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41096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76</v>
      </c>
      <c r="E23" s="17" t="s">
        <v>55</v>
      </c>
      <c r="G23" s="99">
        <v>1</v>
      </c>
      <c r="H23" s="105">
        <v>916</v>
      </c>
      <c r="I23" s="47"/>
      <c r="J23" s="47">
        <f>G23*H23</f>
        <v>916</v>
      </c>
      <c r="K23" s="76" t="s">
        <v>65</v>
      </c>
      <c r="L23" s="17">
        <v>1145</v>
      </c>
      <c r="M23" s="84">
        <v>0.4</v>
      </c>
      <c r="N23" s="17">
        <f>L23*(1-M23)</f>
        <v>687</v>
      </c>
      <c r="O23" s="97">
        <v>0.25</v>
      </c>
      <c r="P23" s="95">
        <f>N23/(1-O23)</f>
        <v>916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66</v>
      </c>
      <c r="E24" s="17" t="s">
        <v>67</v>
      </c>
      <c r="G24" s="99"/>
      <c r="H24" s="105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62</v>
      </c>
      <c r="G25" s="99"/>
      <c r="H25" s="105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77</v>
      </c>
      <c r="G26" s="99"/>
      <c r="H26" s="105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58</v>
      </c>
      <c r="G27" s="99"/>
      <c r="H27" s="105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57</v>
      </c>
      <c r="E28" s="17" t="s">
        <v>59</v>
      </c>
      <c r="G28" s="99"/>
      <c r="H28" s="105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63</v>
      </c>
      <c r="E29" s="17" t="s">
        <v>64</v>
      </c>
      <c r="G29" s="99"/>
      <c r="H29" s="105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78</v>
      </c>
      <c r="E30" s="17" t="s">
        <v>89</v>
      </c>
      <c r="G30" s="99"/>
      <c r="H30" s="105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79</v>
      </c>
      <c r="E31" s="17" t="s">
        <v>80</v>
      </c>
      <c r="G31" s="99"/>
      <c r="H31" s="105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60</v>
      </c>
      <c r="E32" s="17" t="s">
        <v>81</v>
      </c>
      <c r="G32" s="99"/>
      <c r="H32" s="105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82</v>
      </c>
      <c r="G33" s="99"/>
      <c r="H33" s="105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C34" s="11"/>
      <c r="D34" s="96"/>
      <c r="E34" s="17" t="s">
        <v>83</v>
      </c>
      <c r="G34" s="99"/>
      <c r="H34" s="105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C35" s="11"/>
      <c r="D35" s="96"/>
      <c r="G35" s="99"/>
      <c r="H35" s="105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C36" s="11"/>
      <c r="D36" s="96" t="s">
        <v>84</v>
      </c>
      <c r="G36" s="99"/>
      <c r="H36" s="105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99">
        <v>2</v>
      </c>
      <c r="C37" s="11"/>
      <c r="D37" s="17" t="s">
        <v>85</v>
      </c>
      <c r="E37" s="17" t="s">
        <v>86</v>
      </c>
      <c r="G37" s="99">
        <v>1</v>
      </c>
      <c r="H37" s="105">
        <v>1110</v>
      </c>
      <c r="I37" s="47"/>
      <c r="J37" s="47"/>
      <c r="K37" s="76" t="s">
        <v>65</v>
      </c>
      <c r="L37" s="17">
        <v>1388</v>
      </c>
      <c r="M37" s="84">
        <v>0.4</v>
      </c>
      <c r="N37" s="17">
        <f>L37*(1-M37)</f>
        <v>832.8</v>
      </c>
      <c r="O37" s="97">
        <v>0.25</v>
      </c>
      <c r="P37" s="95">
        <f>N37/(1-O37)</f>
        <v>1110.3999999999999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C38" s="11"/>
      <c r="D38" s="20" t="s">
        <v>87</v>
      </c>
      <c r="E38" s="17" t="s">
        <v>88</v>
      </c>
      <c r="G38" s="99"/>
      <c r="H38" s="105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C39" s="11"/>
      <c r="D39" s="20" t="s">
        <v>90</v>
      </c>
      <c r="E39" s="17" t="s">
        <v>91</v>
      </c>
      <c r="G39" s="99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C40" s="11"/>
      <c r="D40" s="96"/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C41" s="11"/>
      <c r="D41" s="96" t="s">
        <v>92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7">
        <v>3</v>
      </c>
      <c r="C42" s="11"/>
      <c r="D42" s="17" t="s">
        <v>93</v>
      </c>
      <c r="E42" s="17" t="s">
        <v>94</v>
      </c>
      <c r="G42" s="99">
        <v>1</v>
      </c>
      <c r="H42" s="99">
        <f>(640+26+201)*1.1</f>
        <v>953.7</v>
      </c>
      <c r="I42" s="47"/>
      <c r="J42" s="47"/>
      <c r="K42" s="76" t="s">
        <v>101</v>
      </c>
      <c r="L42" s="99">
        <f>(640+26+201)</f>
        <v>867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C43" s="11"/>
      <c r="D43" s="96"/>
      <c r="E43" s="17" t="s">
        <v>95</v>
      </c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C44" s="11"/>
      <c r="D44" s="96"/>
      <c r="E44" s="17" t="s">
        <v>96</v>
      </c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C45" s="11"/>
      <c r="D45" s="96"/>
      <c r="E45" s="17" t="s">
        <v>97</v>
      </c>
      <c r="G45" s="99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C46" s="11"/>
      <c r="D46" s="96"/>
      <c r="E46" s="17" t="s">
        <v>98</v>
      </c>
      <c r="G46" s="99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C47" s="11"/>
      <c r="D47" s="96"/>
      <c r="E47" s="17" t="s">
        <v>99</v>
      </c>
      <c r="G47" s="99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C48" s="11"/>
      <c r="D48" s="96"/>
      <c r="E48" s="17" t="s">
        <v>100</v>
      </c>
      <c r="G48" s="99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C49" s="11"/>
      <c r="D49" s="104">
        <v>523565</v>
      </c>
      <c r="E49" s="17" t="s">
        <v>102</v>
      </c>
      <c r="G49" s="99">
        <v>1</v>
      </c>
      <c r="H49" s="105">
        <v>38</v>
      </c>
      <c r="I49" s="47"/>
      <c r="J49" s="47"/>
      <c r="K49" s="76" t="s">
        <v>101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C50" s="11"/>
      <c r="D50" s="104">
        <v>517206</v>
      </c>
      <c r="E50" s="17" t="s">
        <v>103</v>
      </c>
      <c r="G50" s="99">
        <v>1</v>
      </c>
      <c r="H50" s="105">
        <v>31</v>
      </c>
      <c r="I50" s="47"/>
      <c r="J50" s="47"/>
      <c r="K50" s="76" t="s">
        <v>101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916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35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39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36</v>
      </c>
      <c r="H55" s="70" t="s">
        <v>3</v>
      </c>
      <c r="I55" s="71"/>
      <c r="J55" s="71"/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37</v>
      </c>
      <c r="H56" s="48" t="s">
        <v>3</v>
      </c>
      <c r="I56" s="47"/>
      <c r="J56" s="47">
        <f>SUM(J52:J55)</f>
        <v>916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38</v>
      </c>
      <c r="H57" s="63" t="s">
        <v>3</v>
      </c>
      <c r="I57" s="64"/>
      <c r="J57" s="64">
        <f>0.196*J56</f>
        <v>179.536</v>
      </c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1095.5360000000001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9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 t="s">
        <v>40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41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42</v>
      </c>
      <c r="E66" s="18" t="s">
        <v>61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87" t="s">
        <v>20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50</v>
      </c>
      <c r="E68" s="17" t="s">
        <v>43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51</v>
      </c>
      <c r="E69" s="22" t="s">
        <v>44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52</v>
      </c>
      <c r="E70" s="17" t="s">
        <v>45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53</v>
      </c>
      <c r="E71" s="11" t="s">
        <v>46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47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16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48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2012-06-22T14:34:10Z</cp:lastPrinted>
  <dcterms:created xsi:type="dcterms:W3CDTF">2000-06-29T05:08:18Z</dcterms:created>
  <dcterms:modified xsi:type="dcterms:W3CDTF">2012-07-06T07:39:38Z</dcterms:modified>
</cp:coreProperties>
</file>