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N38" i="1" l="1"/>
  <c r="P38" i="1" s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<sst xmlns="http://schemas.openxmlformats.org/spreadsheetml/2006/main" count="110" uniqueCount="94">
  <si>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</si>
  <si>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</si>
  <si>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</si>
  <si>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</si>
  <si>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</si>
  <si>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</si>
  <si>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</si>
  <si>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</si>
  <si>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</si>
  <si>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</si>
  <si>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</si>
  <si>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</si>
  <si>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</si>
  <si>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</si>
  <si>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</si>
  <si>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</si>
  <si>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</si>
  <si>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</si>
  <si>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</si>
  <si>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</si>
  <si>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</si>
  <si>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</si>
  <si>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</si>
  <si>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</si>
  <si>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</si>
  <si>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</si>
  <si>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</si>
  <si>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</si>
  <si>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</si>
  <si>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</si>
  <si>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</si>
  <si>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</si>
  <si>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</si>
  <si>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</si>
  <si>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</si>
  <si>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</si>
  <si>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</si>
  <si>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</si>
  <si>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</si>
  <si>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</si>
  <si>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</si>
  <si>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</si>
  <si>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</si>
  <si>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</si>
  <si>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</si>
  <si>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</si>
  <si>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</si>
  <si>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</si>
  <si>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</si>
  <si>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</si>
  <si>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</si>
  <si>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</si>
  <si>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</si>
  <si>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</si>
  <si>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</si>
  <si>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</si>
  <si>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</si>
  <si>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</si>
  <si>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</si>
  <si>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</si>
  <si>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</si>
  <si>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</si>
  <si>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</si>
  <si>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</si>
  <si>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</si>
  <si>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</si>
  <si>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</si>
  <si>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</si>
  <si>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</si>
  <si>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</si>
  <si>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</si>
  <si>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</si>
  <si>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</si>
  <si>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A2012RH282</t>
  </si>
  <si>
    <t>Diamètre interne: 135,7 mm ep: 4mm</t>
  </si>
  <si>
    <t>FP</t>
  </si>
  <si>
    <t>DE1</t>
  </si>
  <si>
    <t>Vanne 3 voies 1.4404. max. 200°C,</t>
  </si>
  <si>
    <t>Media : AIR  -11,6°C 103Kpas abs, temp: 50°C</t>
  </si>
  <si>
    <t>DP: 4,63 mbar à 780Nm3/h</t>
  </si>
  <si>
    <t>Option avec PT100 intégré</t>
  </si>
  <si>
    <t>dito</t>
  </si>
  <si>
    <t>FPK</t>
  </si>
  <si>
    <t>avec face plate tournée de 90°C pour installation sonde PT100</t>
  </si>
  <si>
    <t>Connexion: Flace plate pour montage vanne 3 voies</t>
  </si>
  <si>
    <t>T1/300</t>
  </si>
  <si>
    <t>avec sonde PT100 3 fils</t>
  </si>
  <si>
    <t>SKI Quotation AN120467-01  D2012RH0754</t>
  </si>
  <si>
    <t>V</t>
  </si>
  <si>
    <t>Conduite Verticale</t>
  </si>
  <si>
    <t>REV2</t>
  </si>
  <si>
    <t>SDF-M-22-135,7mm-4mm/+95mm-S-C-0-PN16-FP-DE1-0-V</t>
  </si>
  <si>
    <t>Longueur collier: H=95mm (100+95 mm)</t>
  </si>
  <si>
    <t>SDF-M-22-135,7mm-4mm/+95mm-S-C-0-PN16-FPK-DE1-T1/300-0-V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</si>
</sst>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topLeftCell="A13" zoomScaleNormal="100" workbookViewId="0">
      <selection activeCell="D40" sqref="D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90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4" t="s">
        <v>22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5" t="s">
        <v>18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6" t="s">
        <v>21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67</v>
      </c>
      <c r="E8" s="8"/>
      <c r="F8" s="21"/>
      <c r="G8" s="21"/>
      <c r="H8" s="30" t="s">
        <v>1</v>
      </c>
      <c r="I8" s="17"/>
      <c r="J8" s="74">
        <v>41127</v>
      </c>
      <c r="K8" s="21"/>
      <c r="M8" s="89"/>
    </row>
    <row r="9" spans="1:250" ht="15.75" customHeight="1">
      <c r="A9" s="17"/>
      <c r="B9" s="21"/>
      <c r="C9" s="21"/>
      <c r="D9" s="100" t="s">
        <v>68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69</v>
      </c>
      <c r="F12" s="21"/>
      <c r="G12" s="17"/>
      <c r="H12" s="20" t="s">
        <v>31</v>
      </c>
      <c r="I12" s="20"/>
      <c r="J12" s="31" t="s">
        <v>73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87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41127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  <c r="L19" s="17" t="s">
        <v>90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02" t="s">
        <v>91</v>
      </c>
      <c r="E23" s="17" t="s">
        <v>55</v>
      </c>
      <c r="G23" s="99">
        <v>1</v>
      </c>
      <c r="H23" s="101">
        <v>1091</v>
      </c>
      <c r="I23" s="47"/>
      <c r="J23" s="47">
        <f>G23*H23</f>
        <v>1091</v>
      </c>
      <c r="K23" s="76" t="s">
        <v>64</v>
      </c>
      <c r="L23" s="17">
        <v>1363</v>
      </c>
      <c r="M23" s="84">
        <v>0.4</v>
      </c>
      <c r="N23" s="17">
        <f>L23*(1-M23)</f>
        <v>817.8</v>
      </c>
      <c r="O23" s="97">
        <v>0.25</v>
      </c>
      <c r="P23" s="95">
        <f>N23/(1-O23)</f>
        <v>1090.3999999999999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65</v>
      </c>
      <c r="E24" s="17" t="s">
        <v>66</v>
      </c>
      <c r="G24" s="99"/>
      <c r="H24" s="101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61</v>
      </c>
      <c r="G25" s="99"/>
      <c r="H25" s="101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74</v>
      </c>
      <c r="G26" s="99"/>
      <c r="H26" s="101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02" t="s">
        <v>92</v>
      </c>
      <c r="G27" s="99"/>
      <c r="H27" s="101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58</v>
      </c>
      <c r="G28" s="99"/>
      <c r="H28" s="101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57</v>
      </c>
      <c r="E29" s="17" t="s">
        <v>59</v>
      </c>
      <c r="G29" s="99"/>
      <c r="H29" s="101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62</v>
      </c>
      <c r="E30" s="17" t="s">
        <v>63</v>
      </c>
      <c r="G30" s="99"/>
      <c r="H30" s="101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75</v>
      </c>
      <c r="E31" s="17" t="s">
        <v>84</v>
      </c>
      <c r="G31" s="99"/>
      <c r="H31" s="101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76</v>
      </c>
      <c r="E32" s="17" t="s">
        <v>77</v>
      </c>
      <c r="G32" s="99"/>
      <c r="H32" s="101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03" t="s">
        <v>88</v>
      </c>
      <c r="E33" s="100" t="s">
        <v>89</v>
      </c>
      <c r="G33" s="99"/>
      <c r="H33" s="101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78</v>
      </c>
      <c r="G34" s="99"/>
      <c r="H34" s="101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6"/>
      <c r="E35" s="17" t="s">
        <v>79</v>
      </c>
      <c r="G35" s="99"/>
      <c r="H35" s="101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G36" s="99"/>
      <c r="H36" s="101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 t="s">
        <v>80</v>
      </c>
      <c r="G37" s="99"/>
      <c r="H37" s="101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99">
        <v>2</v>
      </c>
      <c r="C38" s="11"/>
      <c r="D38" s="102" t="s">
        <v>93</v>
      </c>
      <c r="E38" s="17" t="s">
        <v>81</v>
      </c>
      <c r="G38" s="99">
        <v>1</v>
      </c>
      <c r="H38" s="101">
        <v>1285</v>
      </c>
      <c r="I38" s="47"/>
      <c r="J38" s="47"/>
      <c r="K38" s="76" t="s">
        <v>64</v>
      </c>
      <c r="L38" s="17">
        <v>1606</v>
      </c>
      <c r="M38" s="84">
        <v>0.4</v>
      </c>
      <c r="N38" s="17">
        <f>L38*(1-M38)</f>
        <v>963.59999999999991</v>
      </c>
      <c r="O38" s="97">
        <v>0.25</v>
      </c>
      <c r="P38" s="95">
        <f>N38/(1-O38)</f>
        <v>1284.8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D39" s="20" t="s">
        <v>82</v>
      </c>
      <c r="E39" s="17" t="s">
        <v>83</v>
      </c>
      <c r="G39" s="99"/>
      <c r="H39" s="101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20" t="s">
        <v>85</v>
      </c>
      <c r="E40" s="17" t="s">
        <v>86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96"/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1091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35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39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36</v>
      </c>
      <c r="H46" s="70" t="s">
        <v>3</v>
      </c>
      <c r="I46" s="71"/>
      <c r="J46" s="71"/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37</v>
      </c>
      <c r="H47" s="48" t="s">
        <v>3</v>
      </c>
      <c r="I47" s="47"/>
      <c r="J47" s="47">
        <f>SUM(J43:J46)</f>
        <v>1091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38</v>
      </c>
      <c r="H48" s="63" t="s">
        <v>3</v>
      </c>
      <c r="I48" s="64"/>
      <c r="J48" s="64">
        <f>0.196*J47</f>
        <v>213.83600000000001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1304.836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9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40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41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42</v>
      </c>
      <c r="E57" s="18" t="s">
        <v>60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87" t="s">
        <v>20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17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22" t="s">
        <v>44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17" t="s">
        <v>45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53</v>
      </c>
      <c r="E62" s="11" t="s">
        <v>46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47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48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2012-07-24T09:18:38Z</cp:lastPrinted>
  <dcterms:created xsi:type="dcterms:W3CDTF">2000-06-29T05:08:18Z</dcterms:created>
  <dcterms:modified xsi:type="dcterms:W3CDTF">2012-08-06T09:37:44Z</dcterms:modified>
</cp:coreProperties>
</file>