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29" i="1" l="1"/>
  <c r="P29" i="1"/>
  <c r="J28" i="1"/>
  <c r="N28" i="1"/>
  <c r="P28" i="1" s="1"/>
  <c r="L23" i="1" l="1"/>
  <c r="J32" i="1" l="1"/>
  <c r="J36" i="1" l="1"/>
  <c r="J23" i="1"/>
  <c r="P32" i="1"/>
  <c r="L36" i="1"/>
  <c r="N36" i="1" s="1"/>
  <c r="P36" i="1" s="1"/>
  <c r="N23" i="1"/>
  <c r="P23" i="1" s="1"/>
  <c r="J39" i="1" l="1"/>
  <c r="J43" i="1" s="1"/>
  <c r="J45" i="1" s="1"/>
</calcChain>
</file>

<file path=xl/sharedStrings.xml><?xml version="1.0" encoding="utf-8"?>
<sst xmlns="http://schemas.openxmlformats.org/spreadsheetml/2006/main" count="100" uniqueCount="82">
  <si>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</si>
  <si>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</si>
  <si>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</si>
  <si>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</si>
  <si>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</si>
  <si>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</si>
  <si>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</si>
  <si>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</si>
  <si>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</si>
  <si>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</si>
  <si>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</si>
  <si>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</si>
  <si>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</si>
  <si>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</si>
  <si>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</si>
  <si>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</si>
  <si>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</si>
  <si>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</si>
  <si>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</si>
  <si>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</si>
  <si>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</si>
  <si>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</si>
  <si>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</si>
  <si>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</si>
  <si>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</si>
  <si>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</si>
  <si>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</si>
  <si>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</si>
  <si>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</si>
  <si>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</si>
  <si>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</si>
  <si>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</si>
  <si>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</si>
  <si>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</si>
  <si>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</si>
  <si>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</si>
  <si>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</si>
  <si>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</si>
  <si>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</si>
  <si>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</si>
  <si>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</si>
  <si>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</si>
  <si>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</si>
  <si>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</si>
  <si>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</si>
  <si>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</si>
  <si>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</si>
  <si>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</si>
  <si>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</si>
  <si>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</si>
  <si>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</si>
  <si>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</si>
  <si>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</si>
  <si>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</si>
  <si>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</si>
  <si>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</si>
  <si>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</si>
  <si>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</si>
  <si>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</si>
  <si>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</si>
  <si>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Power supply: 230Vac</t>
  </si>
  <si>
    <t>MAG5040-1AB20-1AA0</t>
  </si>
  <si>
    <t>Magflux M1 converter</t>
  </si>
  <si>
    <t>Magflux A Flowmeter sensor</t>
  </si>
  <si>
    <t>Outputs: 4-20mA and pulses</t>
  </si>
  <si>
    <t>With display</t>
  </si>
  <si>
    <t>4</t>
  </si>
  <si>
    <t>Advance payment</t>
  </si>
  <si>
    <t>Ex work Germany</t>
  </si>
  <si>
    <t>Liner: PTFE</t>
  </si>
  <si>
    <t>remote version</t>
  </si>
  <si>
    <t>With cable 10 metres</t>
  </si>
  <si>
    <t>A2012RH277</t>
  </si>
  <si>
    <t>MAG5702-2MA30-0CB0</t>
  </si>
  <si>
    <t>Electrodes: titanium</t>
  </si>
  <si>
    <t>Flanges DN200 PN16 steel</t>
  </si>
  <si>
    <t>A06</t>
  </si>
  <si>
    <t>Grounding rings Titanium</t>
  </si>
  <si>
    <t>Epoxy resin finishing</t>
  </si>
  <si>
    <t>téléphone avec Dirk le 02/07/12</t>
  </si>
  <si>
    <t>28€ net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</si>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</sst>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81</v>
      </c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32</v>
      </c>
      <c r="C8" s="21"/>
      <c r="D8" s="94" t="s">
        <v>53</v>
      </c>
      <c r="E8" s="8"/>
      <c r="F8" s="21"/>
      <c r="G8" s="21"/>
      <c r="H8" s="30" t="s">
        <v>1</v>
      </c>
      <c r="I8" s="17"/>
      <c r="J8" s="72">
        <v>41092</v>
      </c>
      <c r="K8" s="21"/>
      <c r="M8" s="87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59</v>
      </c>
      <c r="F12" s="21"/>
      <c r="G12" s="17"/>
      <c r="H12" s="20" t="s">
        <v>30</v>
      </c>
      <c r="I12" s="20"/>
      <c r="J12" s="31" t="s">
        <v>72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58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14</v>
      </c>
      <c r="K15" s="21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17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19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17" t="s">
        <v>63</v>
      </c>
      <c r="G23" s="95">
        <v>1</v>
      </c>
      <c r="H23" s="48">
        <v>1458</v>
      </c>
      <c r="I23" s="47"/>
      <c r="J23" s="47">
        <f>G23*H23</f>
        <v>1458</v>
      </c>
      <c r="K23" s="74" t="s">
        <v>66</v>
      </c>
      <c r="L23" s="17">
        <f>2199+174</f>
        <v>2373</v>
      </c>
      <c r="M23" s="82">
        <v>0.56999999999999995</v>
      </c>
      <c r="N23" s="17">
        <f>L23*(1-M23)</f>
        <v>1020.3900000000001</v>
      </c>
      <c r="O23" s="96">
        <v>0.3</v>
      </c>
      <c r="P23" s="93">
        <f>N23/(1-O23)</f>
        <v>1457.7000000000003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70</v>
      </c>
      <c r="G24" s="95"/>
      <c r="H24" s="48"/>
      <c r="I24" s="47"/>
      <c r="J24" s="47"/>
      <c r="K24" s="74"/>
      <c r="M24" s="82"/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75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74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7" t="s">
        <v>76</v>
      </c>
      <c r="E28" s="17" t="s">
        <v>77</v>
      </c>
      <c r="G28" s="95">
        <v>1</v>
      </c>
      <c r="H28" s="48">
        <v>416</v>
      </c>
      <c r="I28" s="47"/>
      <c r="J28" s="47">
        <f>G28*H28</f>
        <v>416</v>
      </c>
      <c r="K28" s="74" t="s">
        <v>66</v>
      </c>
      <c r="L28" s="17">
        <v>629</v>
      </c>
      <c r="M28" s="82">
        <v>0.56999999999999995</v>
      </c>
      <c r="N28" s="17">
        <f>L28*(1-M28)</f>
        <v>270.47000000000003</v>
      </c>
      <c r="O28" s="96">
        <v>0.35</v>
      </c>
      <c r="P28" s="93">
        <f>N28/(1-O28)</f>
        <v>416.10769230769233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78</v>
      </c>
      <c r="G29" s="95">
        <v>1</v>
      </c>
      <c r="H29" s="48">
        <v>48</v>
      </c>
      <c r="I29" s="47"/>
      <c r="J29" s="47">
        <f>G29*H29</f>
        <v>48</v>
      </c>
      <c r="K29" s="74" t="s">
        <v>66</v>
      </c>
      <c r="N29" s="17">
        <v>28</v>
      </c>
      <c r="O29" s="96">
        <v>0.4</v>
      </c>
      <c r="P29" s="93">
        <f>N29/(1-O29)</f>
        <v>46.666666666666671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5"/>
      <c r="H30" s="48"/>
      <c r="I30" s="47"/>
      <c r="J30" s="47"/>
      <c r="K30" s="74"/>
      <c r="M30" s="17" t="s">
        <v>80</v>
      </c>
      <c r="N30" s="17" t="s">
        <v>79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61</v>
      </c>
      <c r="E32" s="17" t="s">
        <v>62</v>
      </c>
      <c r="G32" s="95">
        <v>1</v>
      </c>
      <c r="H32" s="48">
        <v>510</v>
      </c>
      <c r="I32" s="47"/>
      <c r="J32" s="47">
        <f>G32*H32</f>
        <v>510</v>
      </c>
      <c r="K32" s="74" t="s">
        <v>66</v>
      </c>
      <c r="N32" s="17">
        <v>306</v>
      </c>
      <c r="O32" s="96">
        <v>0.4</v>
      </c>
      <c r="P32" s="93">
        <f>N32/(1-O32)</f>
        <v>510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60</v>
      </c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64</v>
      </c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65</v>
      </c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71</v>
      </c>
      <c r="G36" s="95">
        <v>1</v>
      </c>
      <c r="H36" s="48">
        <v>71</v>
      </c>
      <c r="I36" s="47"/>
      <c r="J36" s="47">
        <f>G36*H36</f>
        <v>71</v>
      </c>
      <c r="K36" s="74" t="s">
        <v>66</v>
      </c>
      <c r="L36" s="17">
        <f>11.53*10</f>
        <v>115.3</v>
      </c>
      <c r="M36" s="82">
        <v>0.56999999999999995</v>
      </c>
      <c r="N36" s="17">
        <f>L36*(1-M36)</f>
        <v>49.579000000000008</v>
      </c>
      <c r="O36" s="96">
        <v>0.3</v>
      </c>
      <c r="P36" s="93">
        <f>N36/(1-O36)</f>
        <v>70.827142857142874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G37" s="95"/>
      <c r="H37" s="48"/>
      <c r="I37" s="47"/>
      <c r="J37" s="47"/>
      <c r="K37" s="74"/>
      <c r="M37" s="82"/>
      <c r="O37" s="96"/>
      <c r="P37" s="93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0"/>
      <c r="F38" s="60"/>
      <c r="G38" s="97"/>
      <c r="H38" s="61"/>
      <c r="I38" s="62"/>
      <c r="J38" s="62"/>
      <c r="K38" s="75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2503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34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38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5"/>
      <c r="F42" s="66"/>
      <c r="G42" s="67" t="s">
        <v>35</v>
      </c>
      <c r="H42" s="68" t="s">
        <v>3</v>
      </c>
      <c r="I42" s="69"/>
      <c r="J42" s="69"/>
      <c r="K42" s="70"/>
    </row>
    <row r="43" spans="1:250" ht="15.75" customHeight="1">
      <c r="A43" s="17"/>
      <c r="B43" s="11"/>
      <c r="C43" s="11"/>
      <c r="D43" s="12"/>
      <c r="E43" s="21"/>
      <c r="F43" s="11"/>
      <c r="G43" s="29" t="s">
        <v>36</v>
      </c>
      <c r="H43" s="48" t="s">
        <v>3</v>
      </c>
      <c r="I43" s="47"/>
      <c r="J43" s="47">
        <f>SUM(J39:J42)</f>
        <v>2503</v>
      </c>
      <c r="K43" s="57"/>
    </row>
    <row r="44" spans="1:250" ht="15.75" customHeight="1" thickBot="1">
      <c r="A44" s="17"/>
      <c r="B44" s="59"/>
      <c r="C44" s="59"/>
      <c r="D44" s="58"/>
      <c r="E44" s="60"/>
      <c r="F44" s="59"/>
      <c r="G44" s="63" t="s">
        <v>37</v>
      </c>
      <c r="H44" s="61" t="s">
        <v>3</v>
      </c>
      <c r="I44" s="62"/>
      <c r="J44" s="62"/>
      <c r="K44" s="64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2503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39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1" t="s">
        <v>40</v>
      </c>
      <c r="E52" s="11"/>
      <c r="F52" s="11"/>
      <c r="G52" s="13"/>
      <c r="H52" s="14"/>
      <c r="I52" s="11"/>
      <c r="J52" s="73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41</v>
      </c>
      <c r="E53" s="18" t="s">
        <v>68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85" t="s">
        <v>67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17" t="s">
        <v>44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52</v>
      </c>
      <c r="E58" s="11" t="s">
        <v>45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2012-06-11T10:25:04Z</cp:lastPrinted>
  <dcterms:created xsi:type="dcterms:W3CDTF">2000-06-29T05:08:18Z</dcterms:created>
  <dcterms:modified xsi:type="dcterms:W3CDTF">2012-07-02T08:30:39Z</dcterms:modified>
</cp:coreProperties>
</file>