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4" i="1" l="1"/>
  <c r="P34" i="1"/>
  <c r="N23" i="1" l="1"/>
  <c r="P23" i="1" s="1"/>
  <c r="J23" i="1" l="1"/>
  <c r="J39" i="1" l="1"/>
  <c r="J43" i="1" s="1"/>
  <c r="J44" i="1" s="1"/>
  <c r="J45" i="1" s="1"/>
</calcChain>
</file>

<file path=xl/sharedStrings.xml><?xml version="1.0" encoding="utf-8"?>
<sst xmlns="http://schemas.openxmlformats.org/spreadsheetml/2006/main" count="111" uniqueCount="96">
  <si>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</si>
  <si>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</si>
  <si>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</si>
  <si>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</si>
  <si>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</si>
  <si>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</si>
  <si>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</si>
  <si>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</si>
  <si>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</si>
  <si>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</si>
  <si>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</si>
  <si>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</si>
  <si>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</si>
  <si>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</si>
  <si>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</si>
  <si>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</si>
  <si>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</si>
  <si>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</si>
  <si>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</si>
  <si>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</si>
  <si>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</si>
  <si>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</si>
  <si>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</si>
  <si>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</si>
  <si>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</si>
  <si>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</si>
  <si>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</si>
  <si>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</si>
  <si>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</si>
  <si>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</si>
  <si>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</si>
  <si>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</si>
  <si>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</si>
  <si>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</si>
  <si>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</si>
  <si>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</si>
  <si>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</si>
  <si>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</si>
  <si>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</si>
  <si>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</si>
  <si>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</si>
  <si>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</si>
  <si>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</si>
  <si>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</si>
  <si>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</si>
  <si>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</si>
  <si>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</si>
  <si>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</si>
  <si>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</si>
  <si>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</si>
  <si>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</si>
  <si>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</si>
  <si>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</si>
  <si>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</si>
  <si>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Argumat</t>
  </si>
  <si>
    <t>Zac de Chapotin</t>
  </si>
  <si>
    <t>105 allée Louis Lépine</t>
  </si>
  <si>
    <t>69970 Chaponnay</t>
  </si>
  <si>
    <t>Mr Pascal Carrasco</t>
  </si>
  <si>
    <t>04 78 96 88 02</t>
  </si>
  <si>
    <t>04 78 96 88 01</t>
  </si>
  <si>
    <t>pascal.carrasco@argumat.fr</t>
  </si>
  <si>
    <t>telephone 19/06/121</t>
  </si>
  <si>
    <t>A2012RH265</t>
  </si>
  <si>
    <t>Unit price           € 28.47</t>
  </si>
  <si>
    <t>Quantity discounts:</t>
  </si>
  <si>
    <t>5 units – 20 %</t>
  </si>
  <si>
    <t>10 units  - 30 %</t>
  </si>
  <si>
    <t xml:space="preserve">50 units – 40 %  </t>
  </si>
  <si>
    <t>100 units – 45 %</t>
  </si>
  <si>
    <t>May be you will also need the connector MSD # 941-0002/3      € 4.97/unit (no quantity discounts).</t>
  </si>
  <si>
    <t xml:space="preserve">Delivery FCA Ipsach </t>
  </si>
  <si>
    <t xml:space="preserve">Delivery time 2 – 3  weeks </t>
  </si>
  <si>
    <t>Warranty 2 years from production date (we produce only on order) on material and/or production failures</t>
  </si>
  <si>
    <t>Payment 30 days net from invoice date</t>
  </si>
  <si>
    <t>Validity 60 days</t>
  </si>
  <si>
    <t>The offer is not-binding. The material compatibility has to be examined from the customer.</t>
  </si>
  <si>
    <t>If you need a sample for testings, we will send you one for free (freight costs to your charge).</t>
  </si>
  <si>
    <t>We hope that our offer will find your acceptance and would be appreciated to get an order from you.</t>
  </si>
  <si>
    <t>939-6500/01</t>
  </si>
  <si>
    <t>Débitmètre à turbine FHKU 100</t>
  </si>
  <si>
    <t>Nathalie Burri &lt;nathalie.burri@digmesa.com&gt;</t>
  </si>
  <si>
    <t>22/06/12 email</t>
  </si>
  <si>
    <t>3</t>
  </si>
  <si>
    <t>Connexion : G1/2</t>
  </si>
  <si>
    <t>Boitier : Arnite</t>
  </si>
  <si>
    <t>Turbine: PVDF</t>
  </si>
  <si>
    <t>Axe de roulement: Inox 1.4305</t>
  </si>
  <si>
    <t>Gamme de mesure : 3 à 30l/mn</t>
  </si>
  <si>
    <t>Pression: 20 bars</t>
  </si>
  <si>
    <t>Alimentation: 4 à 24Vdc</t>
  </si>
  <si>
    <t>Sortie : impulsion collecteur ouvert</t>
  </si>
  <si>
    <t xml:space="preserve">MSD # 941-0002/3      </t>
  </si>
  <si>
    <t>Connecteur</t>
  </si>
  <si>
    <t>Livré Chaponnay</t>
  </si>
  <si>
    <t>Application: eau, 20°C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</si>
</sst>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33" sqref="E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R4" s="17" t="s">
        <v>82</v>
      </c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R5" s="17" t="s">
        <v>81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02" t="s">
        <v>64</v>
      </c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02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41082</v>
      </c>
      <c r="K8" s="21"/>
      <c r="M8" s="89"/>
      <c r="R8" s="103" t="s">
        <v>65</v>
      </c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  <c r="R9" s="103" t="s">
        <v>66</v>
      </c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  <c r="R10" s="103" t="s">
        <v>67</v>
      </c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 t="s">
        <v>62</v>
      </c>
      <c r="K11" s="32"/>
      <c r="M11" s="89"/>
      <c r="R11" s="103" t="s">
        <v>68</v>
      </c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63</v>
      </c>
      <c r="K12" s="21"/>
      <c r="M12" s="89"/>
      <c r="R12" s="103" t="s">
        <v>69</v>
      </c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  <c r="R13" s="103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  <c r="R14" s="103" t="s">
        <v>70</v>
      </c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  <c r="R15" s="103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R16" s="103" t="s">
        <v>71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R17" s="103" t="s">
        <v>72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R18" s="103" t="s">
        <v>73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R19" s="103" t="s">
        <v>74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  <c r="R20" s="103" t="s">
        <v>75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  <c r="R21" s="103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R22" s="103" t="s">
        <v>76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79</v>
      </c>
      <c r="E23" s="96" t="s">
        <v>80</v>
      </c>
      <c r="F23" s="96"/>
      <c r="G23" s="97">
        <v>100</v>
      </c>
      <c r="H23" s="48">
        <v>57</v>
      </c>
      <c r="I23" s="47"/>
      <c r="J23" s="47">
        <f>G23*H23</f>
        <v>5700</v>
      </c>
      <c r="K23" s="76" t="s">
        <v>83</v>
      </c>
      <c r="L23" s="17">
        <v>28.47</v>
      </c>
      <c r="M23" s="84">
        <v>0</v>
      </c>
      <c r="N23" s="17">
        <f>L23*(1-M23)</f>
        <v>28.47</v>
      </c>
      <c r="O23" s="98">
        <v>0.5</v>
      </c>
      <c r="P23" s="95">
        <f>N23/(1-O23)</f>
        <v>56.94</v>
      </c>
      <c r="R23" s="103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84</v>
      </c>
      <c r="F24" s="96"/>
      <c r="G24" s="97"/>
      <c r="H24" s="48"/>
      <c r="I24" s="47"/>
      <c r="J24" s="47"/>
      <c r="K24" s="76"/>
      <c r="R24" s="103" t="s">
        <v>77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85</v>
      </c>
      <c r="F25" s="96"/>
      <c r="G25" s="97"/>
      <c r="H25" s="48"/>
      <c r="I25" s="47"/>
      <c r="J25" s="47"/>
      <c r="K25" s="76"/>
      <c r="R25" s="103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86</v>
      </c>
      <c r="F26" s="96"/>
      <c r="G26" s="97"/>
      <c r="H26" s="48"/>
      <c r="I26" s="47"/>
      <c r="J26" s="47"/>
      <c r="K26" s="76"/>
      <c r="R26" s="103" t="s">
        <v>78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87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88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90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91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95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92</v>
      </c>
      <c r="E34" s="96" t="s">
        <v>93</v>
      </c>
      <c r="F34" s="96"/>
      <c r="G34" s="97">
        <v>100</v>
      </c>
      <c r="H34" s="48">
        <v>7</v>
      </c>
      <c r="I34" s="47"/>
      <c r="J34" s="47">
        <f>G34*H34</f>
        <v>700</v>
      </c>
      <c r="K34" s="76" t="s">
        <v>83</v>
      </c>
      <c r="N34" s="17">
        <v>4.97</v>
      </c>
      <c r="O34" s="84">
        <v>0.2</v>
      </c>
      <c r="P34" s="17">
        <f>N34/(1-O34)</f>
        <v>6.2124999999999995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6400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33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37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34</v>
      </c>
      <c r="H42" s="70" t="s">
        <v>3</v>
      </c>
      <c r="I42" s="71"/>
      <c r="J42" s="71">
        <v>45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35</v>
      </c>
      <c r="H43" s="48" t="s">
        <v>3</v>
      </c>
      <c r="I43" s="47"/>
      <c r="J43" s="47">
        <f>SUM(J39:J42)</f>
        <v>6445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36</v>
      </c>
      <c r="H44" s="63" t="s">
        <v>3</v>
      </c>
      <c r="I44" s="64"/>
      <c r="J44" s="64">
        <f>0.196*J43</f>
        <v>1263.22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7708.22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53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38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39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40</v>
      </c>
      <c r="E53" s="18" t="s">
        <v>94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87" t="s">
        <v>51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22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50</v>
      </c>
      <c r="E58" s="11" t="s">
        <v>44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46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2012-06-22T08:59:58Z</dcterms:modified>
</cp:coreProperties>
</file>