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Q25" i="1" l="1"/>
  <c r="Q26" i="1"/>
  <c r="Q28" i="1"/>
  <c r="Q27" i="1"/>
  <c r="Q23" i="1"/>
  <c r="N23" i="1" l="1"/>
  <c r="P23" i="1" s="1"/>
  <c r="J23" i="1" l="1"/>
  <c r="J29" i="1" s="1"/>
  <c r="J33" i="1" s="1"/>
  <c r="J34" i="1" l="1"/>
  <c r="J35" i="1" s="1"/>
</calcChain>
</file>

<file path=xl/sharedStrings.xml><?xml version="1.0" encoding="utf-8"?>
<sst xmlns="http://schemas.openxmlformats.org/spreadsheetml/2006/main" count="89" uniqueCount="70">
  <si>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</si>
  <si>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</si>
  <si>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</si>
  <si>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</si>
  <si>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</si>
  <si>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</si>
  <si>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</si>
  <si>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</si>
  <si>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</si>
  <si>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</si>
  <si>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</si>
  <si>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</si>
  <si>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</si>
  <si>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</si>
  <si>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</si>
  <si>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</si>
  <si>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</si>
  <si>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</si>
  <si>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</si>
  <si>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</si>
  <si>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</si>
  <si>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</si>
  <si>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</si>
  <si>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</si>
  <si>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</si>
  <si>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</si>
  <si>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</si>
  <si>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</si>
  <si>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</si>
  <si>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</si>
  <si>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</si>
  <si>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</si>
  <si>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</si>
  <si>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</si>
  <si>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</si>
  <si>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</si>
  <si>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</si>
  <si>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</si>
  <si>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</si>
  <si>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</si>
  <si>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</si>
  <si>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</si>
  <si>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</si>
  <si>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</si>
  <si>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</si>
  <si>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</si>
  <si>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</si>
  <si>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</si>
  <si>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</si>
  <si>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</si>
  <si>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</si>
  <si>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</si>
  <si>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A2012RH261</t>
  </si>
  <si>
    <t>1LX7001</t>
  </si>
  <si>
    <t>Gregory GOUTORBE</t>
  </si>
  <si>
    <t>ROFORGE</t>
  </si>
  <si>
    <t xml:space="preserve">42401 ST CHAMOND </t>
  </si>
  <si>
    <t>France</t>
  </si>
  <si>
    <t>BP19</t>
  </si>
  <si>
    <t>+33 4 77 22 55 77</t>
  </si>
  <si>
    <t>goutorbe@roforge.fr</t>
  </si>
  <si>
    <t>5</t>
  </si>
  <si>
    <t>Franco St Chamond</t>
  </si>
  <si>
    <t>Switch Antidéflagrant ATEX</t>
  </si>
  <si>
    <t>Marge total</t>
  </si>
  <si>
    <t>8</t>
  </si>
  <si>
    <t>30 jours net pour 12 pièces, sinon 30% commande, 30% avant livraison, reste net 30 jours</t>
  </si>
  <si>
    <t>Gunter: si vendu à 90 ou 100€, on fait moite/moite</t>
  </si>
  <si>
    <t xml:space="preserve">Rev1 </t>
  </si>
  <si>
    <t>120 jours à partir de la date de l'offre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</si>
</sst>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2"/>
  <sheetViews>
    <sheetView tabSelected="1" topLeftCell="A16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68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41114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29</v>
      </c>
      <c r="I12" s="20"/>
      <c r="J12" s="31" t="s">
        <v>52</v>
      </c>
      <c r="K12" s="21"/>
      <c r="L12" s="17" t="s">
        <v>67</v>
      </c>
      <c r="M12" s="89"/>
    </row>
    <row r="13" spans="1:250" ht="15.75" customHeight="1">
      <c r="A13" s="17"/>
      <c r="B13" s="78" t="s">
        <v>8</v>
      </c>
      <c r="C13" s="21"/>
      <c r="D13" s="99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Q22" s="17" t="s">
        <v>64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53</v>
      </c>
      <c r="E23" s="96" t="s">
        <v>63</v>
      </c>
      <c r="F23" s="96"/>
      <c r="G23" s="97">
        <v>12</v>
      </c>
      <c r="H23" s="48">
        <v>206</v>
      </c>
      <c r="I23" s="47"/>
      <c r="J23" s="47">
        <f>G23*H23</f>
        <v>2472</v>
      </c>
      <c r="K23" s="76" t="s">
        <v>61</v>
      </c>
      <c r="L23" s="17">
        <v>206</v>
      </c>
      <c r="M23" s="84">
        <v>0.4</v>
      </c>
      <c r="N23" s="17">
        <f>L23*(1-M23)</f>
        <v>123.6</v>
      </c>
      <c r="O23" s="98">
        <v>0.4</v>
      </c>
      <c r="P23" s="95">
        <f>N23/(1-O23)</f>
        <v>206</v>
      </c>
      <c r="Q23" s="17">
        <f>(L23-N23)*G23</f>
        <v>988.80000000000007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>
        <v>2</v>
      </c>
      <c r="C25" s="11"/>
      <c r="D25" s="96" t="s">
        <v>53</v>
      </c>
      <c r="E25" s="96" t="s">
        <v>63</v>
      </c>
      <c r="F25" s="96"/>
      <c r="G25" s="97">
        <v>40</v>
      </c>
      <c r="H25" s="48">
        <v>150</v>
      </c>
      <c r="I25" s="47"/>
      <c r="J25" s="47"/>
      <c r="K25" s="76" t="s">
        <v>65</v>
      </c>
      <c r="L25" s="17">
        <v>150</v>
      </c>
      <c r="N25" s="17">
        <v>63</v>
      </c>
      <c r="Q25" s="17">
        <f>(L25-N25)*G25/2</f>
        <v>1740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/>
      <c r="F26" s="96"/>
      <c r="G26" s="97"/>
      <c r="H26" s="48"/>
      <c r="I26" s="47"/>
      <c r="J26" s="47"/>
      <c r="K26" s="76"/>
      <c r="L26" s="17">
        <v>150</v>
      </c>
      <c r="N26" s="17">
        <v>90</v>
      </c>
      <c r="Q26" s="17">
        <f>(L26-N26)*G25/2</f>
        <v>1200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>
        <v>3</v>
      </c>
      <c r="C27" s="11"/>
      <c r="D27" s="96" t="s">
        <v>53</v>
      </c>
      <c r="E27" s="96" t="s">
        <v>63</v>
      </c>
      <c r="F27" s="96"/>
      <c r="G27" s="97">
        <v>80</v>
      </c>
      <c r="H27" s="48">
        <v>110</v>
      </c>
      <c r="I27" s="47"/>
      <c r="J27" s="47"/>
      <c r="K27" s="76" t="s">
        <v>65</v>
      </c>
      <c r="L27" s="17">
        <v>110</v>
      </c>
      <c r="N27" s="17">
        <v>63</v>
      </c>
      <c r="Q27" s="17">
        <f>(L27-N27)*G27/2</f>
        <v>1880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ht="15.75" customHeight="1" thickBot="1">
      <c r="A28" s="17"/>
      <c r="B28" s="58"/>
      <c r="C28" s="59"/>
      <c r="D28" s="60"/>
      <c r="E28" s="61"/>
      <c r="F28" s="62"/>
      <c r="G28" s="62"/>
      <c r="H28" s="63"/>
      <c r="I28" s="64"/>
      <c r="J28" s="64"/>
      <c r="K28" s="77"/>
      <c r="L28" s="17">
        <v>110</v>
      </c>
      <c r="N28" s="17">
        <v>90</v>
      </c>
      <c r="Q28" s="17">
        <f>(L28-N28)*G27/2</f>
        <v>800</v>
      </c>
    </row>
    <row r="29" spans="1:250" ht="15.75" customHeight="1">
      <c r="A29" s="17"/>
      <c r="B29" s="11"/>
      <c r="C29" s="11"/>
      <c r="D29" s="12"/>
      <c r="E29" s="21"/>
      <c r="F29" s="11"/>
      <c r="G29" s="30" t="s">
        <v>4</v>
      </c>
      <c r="H29" s="48" t="s">
        <v>3</v>
      </c>
      <c r="I29" s="47"/>
      <c r="J29" s="47">
        <f>SUM(J22:J28)</f>
        <v>2472</v>
      </c>
      <c r="K29" s="57"/>
    </row>
    <row r="30" spans="1:250" ht="15.75" customHeight="1">
      <c r="A30" s="17"/>
      <c r="B30" s="11"/>
      <c r="C30" s="11"/>
      <c r="D30" s="12"/>
      <c r="E30" s="41"/>
      <c r="F30" s="39"/>
      <c r="G30" s="40" t="s">
        <v>33</v>
      </c>
      <c r="H30" s="49" t="s">
        <v>3</v>
      </c>
      <c r="I30" s="50"/>
      <c r="J30" s="50">
        <v>0</v>
      </c>
      <c r="K30" s="55"/>
    </row>
    <row r="31" spans="1:250" ht="15.75" customHeight="1">
      <c r="A31" s="17"/>
      <c r="B31" s="11"/>
      <c r="C31" s="11"/>
      <c r="D31" s="12"/>
      <c r="E31" s="42"/>
      <c r="F31" s="43"/>
      <c r="G31" s="54" t="s">
        <v>37</v>
      </c>
      <c r="H31" s="51" t="s">
        <v>3</v>
      </c>
      <c r="I31" s="52"/>
      <c r="J31" s="52">
        <v>0</v>
      </c>
      <c r="K31" s="56"/>
    </row>
    <row r="32" spans="1:250" ht="15.75" customHeight="1" thickBot="1">
      <c r="A32" s="17"/>
      <c r="B32" s="59"/>
      <c r="C32" s="59"/>
      <c r="D32" s="58"/>
      <c r="E32" s="67"/>
      <c r="F32" s="68"/>
      <c r="G32" s="69" t="s">
        <v>34</v>
      </c>
      <c r="H32" s="70" t="s">
        <v>3</v>
      </c>
      <c r="I32" s="71"/>
      <c r="J32" s="71">
        <v>0</v>
      </c>
      <c r="K32" s="72"/>
    </row>
    <row r="33" spans="1:250" ht="15.75" customHeight="1">
      <c r="A33" s="17"/>
      <c r="B33" s="11"/>
      <c r="C33" s="11"/>
      <c r="D33" s="12"/>
      <c r="E33" s="21"/>
      <c r="F33" s="11"/>
      <c r="G33" s="29" t="s">
        <v>35</v>
      </c>
      <c r="H33" s="48" t="s">
        <v>3</v>
      </c>
      <c r="I33" s="47"/>
      <c r="J33" s="47">
        <f>SUM(J29:J32)</f>
        <v>2472</v>
      </c>
      <c r="K33" s="57"/>
    </row>
    <row r="34" spans="1:250" ht="15.75" customHeight="1" thickBot="1">
      <c r="A34" s="17"/>
      <c r="B34" s="59"/>
      <c r="C34" s="59"/>
      <c r="D34" s="58"/>
      <c r="E34" s="61"/>
      <c r="F34" s="59"/>
      <c r="G34" s="65" t="s">
        <v>36</v>
      </c>
      <c r="H34" s="63" t="s">
        <v>3</v>
      </c>
      <c r="I34" s="64"/>
      <c r="J34" s="64">
        <f>0.196*J33</f>
        <v>484.512</v>
      </c>
      <c r="K34" s="66"/>
    </row>
    <row r="35" spans="1:250" ht="15.75" customHeight="1">
      <c r="A35" s="17"/>
      <c r="B35" s="11"/>
      <c r="C35" s="11"/>
      <c r="D35" s="12"/>
      <c r="E35" s="17"/>
      <c r="F35" s="11"/>
      <c r="G35" s="53" t="s">
        <v>4</v>
      </c>
      <c r="H35" s="48" t="s">
        <v>3</v>
      </c>
      <c r="I35" s="47"/>
      <c r="J35" s="48">
        <f>SUM(J33:J34)</f>
        <v>2956.5120000000002</v>
      </c>
      <c r="K35" s="57"/>
    </row>
    <row r="36" spans="1:250" ht="15.75" customHeight="1">
      <c r="A36" s="17"/>
      <c r="B36" s="11"/>
      <c r="C36" s="11"/>
      <c r="D36" s="12"/>
      <c r="E36" s="17"/>
      <c r="F36" s="11"/>
      <c r="G36" s="53"/>
      <c r="H36" s="48"/>
      <c r="I36" s="47"/>
      <c r="J36" s="48"/>
      <c r="K36" s="57"/>
    </row>
    <row r="37" spans="1:250" s="17" customFormat="1" ht="15.75" customHeight="1">
      <c r="B37" s="26" t="s">
        <v>51</v>
      </c>
      <c r="C37" s="11"/>
      <c r="D37" s="12"/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 t="s">
        <v>38</v>
      </c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2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73" t="s">
        <v>39</v>
      </c>
      <c r="E42" s="11"/>
      <c r="F42" s="11"/>
      <c r="G42" s="13"/>
      <c r="H42" s="14"/>
      <c r="I42" s="11"/>
      <c r="J42" s="7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53" t="s">
        <v>40</v>
      </c>
      <c r="E43" s="18" t="s">
        <v>62</v>
      </c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46</v>
      </c>
      <c r="E44" s="87" t="s">
        <v>66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47</v>
      </c>
      <c r="E45" s="17" t="s">
        <v>41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50</v>
      </c>
      <c r="E46" s="22" t="s">
        <v>42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48</v>
      </c>
      <c r="E47" s="17" t="s">
        <v>69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49</v>
      </c>
      <c r="E48" s="11" t="s">
        <v>43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 t="s">
        <v>44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8"/>
      <c r="C53" s="8"/>
      <c r="D53" s="11"/>
      <c r="E53" s="11"/>
      <c r="F53" s="11"/>
      <c r="G53" s="23"/>
      <c r="H53" s="11"/>
      <c r="I53" s="11"/>
      <c r="J53" s="23"/>
      <c r="K53" s="2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15</v>
      </c>
      <c r="C54" s="11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45</v>
      </c>
      <c r="C55" s="8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2012-07-24T08:19:52Z</dcterms:modified>
</cp:coreProperties>
</file>