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N33" i="1" l="1"/>
  <c r="P33" i="1" s="1"/>
  <c r="J40" i="1"/>
  <c r="J33" i="1"/>
  <c r="J30" i="1" l="1"/>
  <c r="N23" i="1" l="1"/>
  <c r="P23" i="1" s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<sst xmlns="http://schemas.openxmlformats.org/spreadsheetml/2006/main" count="104" uniqueCount="81">
  <si>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</si>
  <si>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</si>
  <si>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</si>
  <si>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</si>
  <si>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</si>
  <si>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</si>
  <si>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</si>
  <si>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</si>
  <si>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</si>
  <si>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</si>
  <si>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</si>
  <si>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</si>
  <si>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</si>
  <si>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</si>
  <si>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</si>
  <si>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</si>
  <si>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</si>
  <si>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</si>
  <si>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</si>
  <si>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</si>
  <si>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</si>
  <si>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</si>
  <si>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</si>
  <si>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</si>
  <si>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</si>
  <si>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</si>
  <si>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</si>
  <si>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</si>
  <si>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</si>
  <si>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</si>
  <si>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</si>
  <si>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</si>
  <si>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</si>
  <si>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</si>
  <si>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</si>
  <si>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</si>
  <si>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</si>
  <si>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</si>
  <si>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</si>
  <si>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</si>
  <si>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</si>
  <si>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</si>
  <si>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</si>
  <si>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</si>
  <si>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</si>
  <si>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</si>
  <si>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</si>
  <si>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</si>
  <si>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</si>
  <si>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</si>
  <si>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</si>
  <si>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</si>
  <si>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</si>
  <si>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</si>
  <si>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Débitmètre massique thermique MCF</t>
  </si>
  <si>
    <t>Alimentation: 24Vdc</t>
  </si>
  <si>
    <t>Sortie: 4-20mA et impulsions</t>
  </si>
  <si>
    <t>Fonction totalisation</t>
  </si>
  <si>
    <t>stock</t>
  </si>
  <si>
    <t>PA5-4ISX5SK</t>
  </si>
  <si>
    <t>Câble 5 mètres et connecteur M12</t>
  </si>
  <si>
    <t>A2012RH257</t>
  </si>
  <si>
    <t>MCF0150AGND010000</t>
  </si>
  <si>
    <t>Gamme: 5 à 500 Nl/mn</t>
  </si>
  <si>
    <t>Connexion : G 1/2"</t>
  </si>
  <si>
    <t>Jérémie MOTTE</t>
  </si>
  <si>
    <t>Laboratoire de la CRIIRAD.</t>
  </si>
  <si>
    <t>CRIIRAD</t>
  </si>
  <si>
    <t>471, avenue Victor Hugo</t>
  </si>
  <si>
    <t>26000 VALENCE</t>
  </si>
  <si>
    <t>Tél :      04 75 41 82 50</t>
  </si>
  <si>
    <t>Fax :     04 75 81 26 48</t>
  </si>
  <si>
    <t>E-mail :  jeremie.motte@criirad.org</t>
  </si>
  <si>
    <t>Web :     http://www.criirad.org</t>
  </si>
  <si>
    <t>Livré Valence</t>
  </si>
  <si>
    <t>Application Air, 30Nm3/h</t>
  </si>
  <si>
    <t>REV1</t>
  </si>
  <si>
    <t>Application Air, 10Nm3/h</t>
  </si>
  <si>
    <t>MCF0080AGND010000</t>
  </si>
  <si>
    <t>Gamme: 2 à 200 Nl/mn</t>
  </si>
  <si>
    <t>Connexion : G 1/4"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</si>
</sst>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rgb="FF000080"/>
      <name val="Arial"/>
      <family val="2"/>
    </font>
    <font>
      <b/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3" applyFo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remie.motte@criirad.org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riirad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zoomScaleNormal="100" workbookViewId="0">
      <selection activeCell="E39" sqref="E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76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37" t="s">
        <v>66</v>
      </c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99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67</v>
      </c>
      <c r="E8" s="8"/>
      <c r="F8" s="21"/>
      <c r="G8" s="21"/>
      <c r="H8" s="30" t="s">
        <v>1</v>
      </c>
      <c r="I8" s="17"/>
      <c r="J8" s="74">
        <v>41178</v>
      </c>
      <c r="K8" s="21"/>
      <c r="M8" s="89"/>
    </row>
    <row r="9" spans="1:250" ht="15.75" customHeight="1">
      <c r="A9" s="17"/>
      <c r="B9" s="21"/>
      <c r="C9" s="21"/>
      <c r="D9" s="96" t="s">
        <v>68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65</v>
      </c>
      <c r="E12" s="8"/>
      <c r="F12" s="21"/>
      <c r="G12" s="17"/>
      <c r="H12" s="20" t="s">
        <v>29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70</v>
      </c>
      <c r="E13" s="8"/>
      <c r="F13" s="21"/>
      <c r="G13" s="17"/>
      <c r="H13" s="20" t="s">
        <v>30</v>
      </c>
      <c r="I13" s="21"/>
      <c r="J13" s="21" t="s">
        <v>14</v>
      </c>
      <c r="K13" s="21"/>
      <c r="L13" s="100"/>
      <c r="M13" s="90"/>
    </row>
    <row r="14" spans="1:250" ht="15.75" customHeight="1">
      <c r="A14" s="17"/>
      <c r="B14" s="78" t="s">
        <v>7</v>
      </c>
      <c r="C14" s="21"/>
      <c r="D14" s="96" t="s">
        <v>71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73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104" t="s">
        <v>75</v>
      </c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54</v>
      </c>
      <c r="F23" s="96"/>
      <c r="G23" s="97">
        <v>1</v>
      </c>
      <c r="H23" s="48">
        <v>470</v>
      </c>
      <c r="I23" s="47"/>
      <c r="J23" s="47">
        <f>G23*H23</f>
        <v>470</v>
      </c>
      <c r="K23" s="76" t="s">
        <v>58</v>
      </c>
      <c r="L23" s="17">
        <v>430</v>
      </c>
      <c r="M23" s="84">
        <v>0.4</v>
      </c>
      <c r="N23" s="17">
        <f>L23*(1-M23)</f>
        <v>258</v>
      </c>
      <c r="O23" s="98">
        <v>0.45</v>
      </c>
      <c r="P23" s="95">
        <f>N23/(1-O23)</f>
        <v>469.09090909090907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56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57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59</v>
      </c>
      <c r="E30" s="96" t="s">
        <v>60</v>
      </c>
      <c r="F30" s="96"/>
      <c r="G30" s="97">
        <v>1</v>
      </c>
      <c r="H30" s="48">
        <v>25</v>
      </c>
      <c r="I30" s="47"/>
      <c r="J30" s="47">
        <f>G30*H30</f>
        <v>25</v>
      </c>
      <c r="K30" s="76" t="s">
        <v>58</v>
      </c>
      <c r="L30" s="17">
        <v>23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104" t="s">
        <v>77</v>
      </c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3</v>
      </c>
      <c r="C33" s="11"/>
      <c r="D33" s="96" t="s">
        <v>78</v>
      </c>
      <c r="E33" s="96" t="s">
        <v>54</v>
      </c>
      <c r="F33" s="96"/>
      <c r="G33" s="97">
        <v>1</v>
      </c>
      <c r="H33" s="48">
        <v>431</v>
      </c>
      <c r="I33" s="47"/>
      <c r="J33" s="47">
        <f>G33*H33</f>
        <v>431</v>
      </c>
      <c r="K33" s="76" t="s">
        <v>58</v>
      </c>
      <c r="L33" s="17">
        <v>395</v>
      </c>
      <c r="M33" s="84">
        <v>0.4</v>
      </c>
      <c r="N33" s="17">
        <f>L33*(1-M33)</f>
        <v>237</v>
      </c>
      <c r="O33" s="98">
        <v>0.45</v>
      </c>
      <c r="P33" s="95">
        <f>N33/(1-O33)</f>
        <v>430.90909090909088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79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55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56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57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>
        <v>4</v>
      </c>
      <c r="C40" s="11"/>
      <c r="D40" s="96" t="s">
        <v>59</v>
      </c>
      <c r="E40" s="96" t="s">
        <v>60</v>
      </c>
      <c r="F40" s="96"/>
      <c r="G40" s="97">
        <v>1</v>
      </c>
      <c r="H40" s="48">
        <v>25</v>
      </c>
      <c r="I40" s="47"/>
      <c r="J40" s="47">
        <f>G40*H40</f>
        <v>25</v>
      </c>
      <c r="K40" s="76" t="s">
        <v>58</v>
      </c>
      <c r="L40" s="17">
        <v>23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951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33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37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34</v>
      </c>
      <c r="H45" s="70" t="s">
        <v>3</v>
      </c>
      <c r="I45" s="71"/>
      <c r="J45" s="71">
        <v>25</v>
      </c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35</v>
      </c>
      <c r="H46" s="48" t="s">
        <v>3</v>
      </c>
      <c r="I46" s="47"/>
      <c r="J46" s="47">
        <f>SUM(J42:J45)</f>
        <v>976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36</v>
      </c>
      <c r="H47" s="63" t="s">
        <v>3</v>
      </c>
      <c r="I47" s="64"/>
      <c r="J47" s="64">
        <f>0.196*J46</f>
        <v>191.29600000000002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1167.296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53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38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39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40</v>
      </c>
      <c r="E56" s="18" t="s">
        <v>74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47</v>
      </c>
      <c r="E57" s="87" t="s">
        <v>51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48</v>
      </c>
      <c r="E58" s="17" t="s">
        <v>41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52</v>
      </c>
      <c r="E59" s="22" t="s">
        <v>42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49</v>
      </c>
      <c r="E60" s="17" t="s">
        <v>43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50</v>
      </c>
      <c r="E61" s="11" t="s">
        <v>44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45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15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46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blocked::mailto:jeremie.motte@criirad.org" display="mailto:jeremie.motte@criirad.org"/>
    <hyperlink ref="D16" r:id="rId4" display="http://www.criirad.org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2012-09-26T13:14:33Z</dcterms:modified>
</cp:coreProperties>
</file>