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QUOTE!$A$1:$K$72</definedName>
  </definedNames>
  <calcPr calcId="145621"/>
</workbook>
</file>

<file path=xl/calcChain.xml><?xml version="1.0" encoding="utf-8"?>
<calcChain xmlns="http://schemas.openxmlformats.org/spreadsheetml/2006/main">
  <c r="P39" i="1" l="1"/>
  <c r="N39" i="1"/>
  <c r="N43" i="1"/>
  <c r="N37" i="1"/>
  <c r="L30" i="1"/>
  <c r="L23" i="1"/>
  <c r="J37" i="1" l="1"/>
  <c r="J30" i="1"/>
  <c r="L37" i="1" l="1"/>
  <c r="P37" i="1" s="1"/>
  <c r="N30" i="1"/>
  <c r="P30" i="1" s="1"/>
  <c r="N23" i="1" l="1"/>
  <c r="P23" i="1" s="1"/>
  <c r="J23" i="1" l="1"/>
  <c r="J46" i="1" s="1"/>
  <c r="J50" i="1" s="1"/>
  <c r="J51" i="1" l="1"/>
  <c r="J52" i="1" s="1"/>
</calcChain>
</file>

<file path=xl/sharedStrings.xml><?xml version="1.0" encoding="utf-8"?>
<sst xmlns="http://schemas.openxmlformats.org/spreadsheetml/2006/main" count="103" uniqueCount="82">
  <si>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</si>
  <si>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</si>
  <si>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</si>
  <si>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</si>
  <si>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</si>
  <si>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</si>
  <si>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</si>
  <si>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</si>
  <si>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</si>
  <si>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</si>
  <si>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</si>
  <si>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</si>
  <si>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</si>
  <si>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</si>
  <si>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</si>
  <si>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</si>
  <si>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</si>
  <si>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</si>
  <si>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</si>
  <si>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</si>
  <si>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</si>
  <si>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</si>
  <si>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</si>
  <si>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</si>
  <si>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</si>
  <si>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</si>
  <si>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</si>
  <si>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</si>
  <si>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</si>
  <si>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</si>
  <si>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</si>
  <si>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</si>
  <si>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</si>
  <si>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</si>
  <si>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</si>
  <si>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</si>
  <si>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</si>
  <si>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</si>
  <si>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</si>
  <si>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</si>
  <si>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</si>
  <si>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</si>
  <si>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</si>
  <si>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</si>
  <si>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</si>
  <si>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</si>
  <si>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</si>
  <si>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</si>
  <si>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</si>
  <si>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</si>
  <si>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</si>
  <si>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</si>
  <si>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</si>
  <si>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</si>
  <si>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</si>
  <si>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Robert APPUIJOJON</t>
  </si>
  <si>
    <t>BET AIE  SATELEC</t>
  </si>
  <si>
    <t>Tél: 01.69.56.56.12</t>
  </si>
  <si>
    <t>24 avenue du Général de Gaulle</t>
  </si>
  <si>
    <t>91178 VIRY CHATILLON CEDEX</t>
  </si>
  <si>
    <t>Satelec Fayat</t>
  </si>
  <si>
    <t>r.appuijojon@satelec.fayat.com</t>
  </si>
  <si>
    <t>Débitmètre électromagnétique Magflux A</t>
  </si>
  <si>
    <t>Electrodes: 1,4571 Inox</t>
  </si>
  <si>
    <t>Connexion: M16*1,5</t>
  </si>
  <si>
    <t>Proptection: IP67</t>
  </si>
  <si>
    <t>MAG5040-1AB10-1AA0</t>
  </si>
  <si>
    <t>Convertisseur Magflux M1</t>
  </si>
  <si>
    <t>Alimentation : 230Vac</t>
  </si>
  <si>
    <t>Sortie : 4-20mA et pulses</t>
  </si>
  <si>
    <t>Avec afficheur</t>
  </si>
  <si>
    <t>Version déportée</t>
  </si>
  <si>
    <t>Connexion: M20/M16 * 1,5</t>
  </si>
  <si>
    <t>avec câble 10 mètres</t>
  </si>
  <si>
    <t>Net:</t>
  </si>
  <si>
    <t>Franco</t>
  </si>
  <si>
    <t>A2012RH255</t>
  </si>
  <si>
    <t>Révêtement: Caouchouc dur</t>
  </si>
  <si>
    <t>DN400 PN10 brides acier</t>
  </si>
  <si>
    <t>MAG5711-2RA10-0CB0</t>
  </si>
  <si>
    <t>MAG5711-2NA10-0CB0</t>
  </si>
  <si>
    <t>DN250 PN10 brides acier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</si>
</sst>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9"/>
  <sheetViews>
    <sheetView tabSelected="1" zoomScaleNormal="100" workbookViewId="0">
      <selection activeCell="H59" sqref="H5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60</v>
      </c>
      <c r="E8" s="8"/>
      <c r="F8" s="21"/>
      <c r="G8" s="21"/>
      <c r="H8" s="30" t="s">
        <v>1</v>
      </c>
      <c r="I8" s="17"/>
      <c r="J8" s="74">
        <v>41075</v>
      </c>
      <c r="K8" s="21"/>
      <c r="M8" s="89"/>
    </row>
    <row r="9" spans="1:250" ht="15.75" customHeight="1">
      <c r="A9" s="17"/>
      <c r="B9" s="21"/>
      <c r="C9" s="21"/>
      <c r="D9" s="96" t="s">
        <v>58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59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E12" s="8"/>
      <c r="F12" s="21"/>
      <c r="G12" s="17"/>
      <c r="H12" s="20" t="s">
        <v>30</v>
      </c>
      <c r="I12" s="20"/>
      <c r="J12" s="31" t="s">
        <v>76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56</v>
      </c>
      <c r="E13" s="8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57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79</v>
      </c>
      <c r="E23" s="96" t="s">
        <v>62</v>
      </c>
      <c r="F23" s="96"/>
      <c r="G23" s="97">
        <v>1</v>
      </c>
      <c r="H23" s="48">
        <v>2908</v>
      </c>
      <c r="I23" s="47"/>
      <c r="J23" s="47">
        <f>G23*H23</f>
        <v>2908</v>
      </c>
      <c r="K23" s="76" t="s">
        <v>21</v>
      </c>
      <c r="L23" s="17">
        <f>3720</f>
        <v>3720</v>
      </c>
      <c r="M23" s="84">
        <v>0.56999999999999995</v>
      </c>
      <c r="N23" s="17">
        <f>L23*(1-M23)</f>
        <v>1599.6000000000001</v>
      </c>
      <c r="O23" s="98">
        <v>0.45</v>
      </c>
      <c r="P23" s="95">
        <f>N23/(1-O23)</f>
        <v>2908.3636363636365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77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78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63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64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65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/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>
        <v>2</v>
      </c>
      <c r="C30" s="11"/>
      <c r="D30" s="96" t="s">
        <v>80</v>
      </c>
      <c r="E30" s="96" t="s">
        <v>62</v>
      </c>
      <c r="F30" s="96"/>
      <c r="G30" s="97">
        <v>1</v>
      </c>
      <c r="H30" s="48">
        <v>1194</v>
      </c>
      <c r="I30" s="47"/>
      <c r="J30" s="47">
        <f>G30*H30</f>
        <v>1194</v>
      </c>
      <c r="K30" s="76" t="s">
        <v>21</v>
      </c>
      <c r="L30" s="17">
        <f>1527</f>
        <v>1527</v>
      </c>
      <c r="M30" s="84">
        <v>0.56999999999999995</v>
      </c>
      <c r="N30" s="17">
        <f>L30*(1-M30)</f>
        <v>656.61000000000013</v>
      </c>
      <c r="O30" s="98">
        <v>0.45</v>
      </c>
      <c r="P30" s="95">
        <f>N30/(1-O30)</f>
        <v>1193.8363636363638</v>
      </c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77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81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63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64</v>
      </c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65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/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>
        <v>3</v>
      </c>
      <c r="D37" s="11" t="s">
        <v>66</v>
      </c>
      <c r="E37" s="96" t="s">
        <v>67</v>
      </c>
      <c r="F37" s="96"/>
      <c r="G37" s="97">
        <v>2</v>
      </c>
      <c r="H37" s="48">
        <v>822</v>
      </c>
      <c r="I37" s="47"/>
      <c r="J37" s="47">
        <f>G37*H37</f>
        <v>1644</v>
      </c>
      <c r="K37" s="76" t="s">
        <v>21</v>
      </c>
      <c r="L37" s="17">
        <f>705+99+132+115.3</f>
        <v>1051.3</v>
      </c>
      <c r="M37" s="84">
        <v>0.56999999999999995</v>
      </c>
      <c r="N37" s="17">
        <f>L37*(1-M37)</f>
        <v>452.05900000000003</v>
      </c>
      <c r="O37" s="98">
        <v>0.45</v>
      </c>
      <c r="P37" s="95">
        <f>N37/(1-O37)</f>
        <v>821.9254545454545</v>
      </c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68</v>
      </c>
      <c r="F38" s="96"/>
      <c r="G38" s="97"/>
      <c r="H38" s="48"/>
      <c r="I38" s="47"/>
      <c r="J38" s="47"/>
      <c r="K38" s="76"/>
      <c r="M38" s="17" t="s">
        <v>74</v>
      </c>
      <c r="N38" s="17">
        <v>306</v>
      </c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 t="s">
        <v>69</v>
      </c>
      <c r="F39" s="96"/>
      <c r="G39" s="97"/>
      <c r="H39" s="48"/>
      <c r="I39" s="47"/>
      <c r="J39" s="47"/>
      <c r="K39" s="76"/>
      <c r="N39" s="17">
        <f>N38+N43</f>
        <v>355.57900000000001</v>
      </c>
      <c r="O39" s="98">
        <v>0.45</v>
      </c>
      <c r="P39" s="95">
        <f>N39/(1-O39)</f>
        <v>646.50727272727272</v>
      </c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 t="s">
        <v>70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6"/>
      <c r="E41" s="96" t="s">
        <v>71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6"/>
      <c r="E42" s="96" t="s">
        <v>72</v>
      </c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D43" s="96"/>
      <c r="E43" s="96" t="s">
        <v>73</v>
      </c>
      <c r="F43" s="96"/>
      <c r="G43" s="97">
        <v>2</v>
      </c>
      <c r="H43" s="48"/>
      <c r="I43" s="47"/>
      <c r="J43" s="47"/>
      <c r="K43" s="76"/>
      <c r="L43" s="17">
        <v>115.3</v>
      </c>
      <c r="M43" s="84">
        <v>0.56999999999999995</v>
      </c>
      <c r="N43" s="17">
        <f>L43*(1-M43)</f>
        <v>49.579000000000008</v>
      </c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D44" s="96"/>
      <c r="E44" s="96"/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ht="15.75" customHeight="1" thickBot="1">
      <c r="A45" s="17"/>
      <c r="B45" s="58"/>
      <c r="C45" s="59"/>
      <c r="D45" s="60"/>
      <c r="E45" s="61"/>
      <c r="F45" s="62"/>
      <c r="G45" s="62"/>
      <c r="H45" s="63"/>
      <c r="I45" s="64"/>
      <c r="J45" s="64"/>
      <c r="K45" s="77"/>
    </row>
    <row r="46" spans="1:250" ht="15.75" customHeight="1">
      <c r="A46" s="17"/>
      <c r="B46" s="11"/>
      <c r="C46" s="11"/>
      <c r="D46" s="12"/>
      <c r="E46" s="21"/>
      <c r="F46" s="11"/>
      <c r="G46" s="30" t="s">
        <v>4</v>
      </c>
      <c r="H46" s="48" t="s">
        <v>3</v>
      </c>
      <c r="I46" s="47"/>
      <c r="J46" s="47">
        <f>SUM(J22:J45)</f>
        <v>5746</v>
      </c>
      <c r="K46" s="57"/>
    </row>
    <row r="47" spans="1:250" ht="15.75" customHeight="1">
      <c r="A47" s="17"/>
      <c r="B47" s="11"/>
      <c r="C47" s="11"/>
      <c r="D47" s="12"/>
      <c r="E47" s="41"/>
      <c r="F47" s="39"/>
      <c r="G47" s="40" t="s">
        <v>34</v>
      </c>
      <c r="H47" s="49" t="s">
        <v>3</v>
      </c>
      <c r="I47" s="50"/>
      <c r="J47" s="50">
        <v>0</v>
      </c>
      <c r="K47" s="55"/>
    </row>
    <row r="48" spans="1:250" ht="15.75" customHeight="1">
      <c r="A48" s="17"/>
      <c r="B48" s="11"/>
      <c r="C48" s="11"/>
      <c r="D48" s="12"/>
      <c r="E48" s="42"/>
      <c r="F48" s="43"/>
      <c r="G48" s="54" t="s">
        <v>38</v>
      </c>
      <c r="H48" s="51" t="s">
        <v>3</v>
      </c>
      <c r="I48" s="52"/>
      <c r="J48" s="52">
        <v>0</v>
      </c>
      <c r="K48" s="56"/>
    </row>
    <row r="49" spans="1:250" ht="15.75" customHeight="1" thickBot="1">
      <c r="A49" s="17"/>
      <c r="B49" s="59"/>
      <c r="C49" s="59"/>
      <c r="D49" s="58"/>
      <c r="E49" s="67"/>
      <c r="F49" s="68"/>
      <c r="G49" s="69" t="s">
        <v>35</v>
      </c>
      <c r="H49" s="70" t="s">
        <v>3</v>
      </c>
      <c r="I49" s="71"/>
      <c r="J49" s="71">
        <v>0</v>
      </c>
      <c r="K49" s="72"/>
    </row>
    <row r="50" spans="1:250" ht="15.75" customHeight="1">
      <c r="A50" s="17"/>
      <c r="B50" s="11"/>
      <c r="C50" s="11"/>
      <c r="D50" s="12"/>
      <c r="E50" s="21"/>
      <c r="F50" s="11"/>
      <c r="G50" s="29" t="s">
        <v>36</v>
      </c>
      <c r="H50" s="48" t="s">
        <v>3</v>
      </c>
      <c r="I50" s="47"/>
      <c r="J50" s="47">
        <f>SUM(J46:J49)</f>
        <v>5746</v>
      </c>
      <c r="K50" s="57"/>
    </row>
    <row r="51" spans="1:250" ht="15.75" customHeight="1" thickBot="1">
      <c r="A51" s="17"/>
      <c r="B51" s="59"/>
      <c r="C51" s="59"/>
      <c r="D51" s="58"/>
      <c r="E51" s="61"/>
      <c r="F51" s="59"/>
      <c r="G51" s="65" t="s">
        <v>37</v>
      </c>
      <c r="H51" s="63" t="s">
        <v>3</v>
      </c>
      <c r="I51" s="64"/>
      <c r="J51" s="64">
        <f>0.196*J50</f>
        <v>1126.2160000000001</v>
      </c>
      <c r="K51" s="66"/>
    </row>
    <row r="52" spans="1:250" ht="15.75" customHeight="1">
      <c r="A52" s="17"/>
      <c r="B52" s="11"/>
      <c r="C52" s="11"/>
      <c r="D52" s="12"/>
      <c r="E52" s="17"/>
      <c r="F52" s="11"/>
      <c r="G52" s="53" t="s">
        <v>4</v>
      </c>
      <c r="H52" s="48" t="s">
        <v>3</v>
      </c>
      <c r="I52" s="47"/>
      <c r="J52" s="48">
        <f>SUM(J50:J51)</f>
        <v>6872.2160000000003</v>
      </c>
      <c r="K52" s="57"/>
    </row>
    <row r="53" spans="1:250" ht="15.75" customHeight="1">
      <c r="A53" s="17"/>
      <c r="B53" s="11"/>
      <c r="C53" s="11"/>
      <c r="D53" s="12"/>
      <c r="E53" s="17"/>
      <c r="F53" s="11"/>
      <c r="G53" s="53"/>
      <c r="H53" s="48"/>
      <c r="I53" s="47"/>
      <c r="J53" s="48"/>
      <c r="K53" s="57"/>
    </row>
    <row r="54" spans="1:250" s="17" customFormat="1" ht="15.75" customHeight="1">
      <c r="B54" s="26" t="s">
        <v>54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 t="s">
        <v>39</v>
      </c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8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1"/>
      <c r="C58" s="11"/>
      <c r="D58" s="18"/>
      <c r="E58" s="11"/>
      <c r="F58" s="11"/>
      <c r="G58" s="13"/>
      <c r="H58" s="19"/>
      <c r="I58" s="11"/>
      <c r="J58" s="15"/>
      <c r="K58" s="16"/>
      <c r="L58" s="2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C59" s="11"/>
      <c r="D59" s="73" t="s">
        <v>40</v>
      </c>
      <c r="E59" s="11"/>
      <c r="F59" s="11"/>
      <c r="G59" s="13"/>
      <c r="H59" s="14"/>
      <c r="I59" s="11"/>
      <c r="J59" s="7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1"/>
      <c r="C60" s="11"/>
      <c r="D60" s="53" t="s">
        <v>41</v>
      </c>
      <c r="E60" s="18" t="s">
        <v>75</v>
      </c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48</v>
      </c>
      <c r="E61" s="87" t="s">
        <v>52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49</v>
      </c>
      <c r="E62" s="17" t="s">
        <v>42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53</v>
      </c>
      <c r="E63" s="22" t="s">
        <v>43</v>
      </c>
      <c r="K63" s="21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50</v>
      </c>
      <c r="E64" s="17" t="s">
        <v>44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53" t="s">
        <v>51</v>
      </c>
      <c r="E65" s="11" t="s">
        <v>45</v>
      </c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46</v>
      </c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8"/>
      <c r="C70" s="8"/>
      <c r="D70" s="11"/>
      <c r="E70" s="11"/>
      <c r="F70" s="11"/>
      <c r="G70" s="23"/>
      <c r="H70" s="11"/>
      <c r="I70" s="11"/>
      <c r="J70" s="23"/>
      <c r="K70" s="24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15</v>
      </c>
      <c r="C71" s="11"/>
      <c r="D71" s="11"/>
      <c r="E71" s="11"/>
      <c r="F71" s="11"/>
      <c r="G71" s="23"/>
      <c r="H71" s="11"/>
      <c r="I71" s="11"/>
      <c r="J71" s="23"/>
      <c r="K71" s="23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 t="s">
        <v>47</v>
      </c>
      <c r="C72" s="8"/>
      <c r="D72" s="11"/>
      <c r="E72" s="11"/>
      <c r="F72" s="11"/>
      <c r="G72" s="23"/>
      <c r="H72" s="11"/>
      <c r="I72" s="11"/>
      <c r="J72" s="23"/>
      <c r="K72" s="23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5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2012-06-15T14:30:59Z</dcterms:modified>
</cp:coreProperties>
</file>