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QUOTE!$A$1:$K$99</definedName>
  </definedNames>
  <calcPr calcId="145621"/>
</workbook>
</file>

<file path=xl/calcChain.xml><?xml version="1.0" encoding="utf-8"?>
<calcChain xmlns="http://schemas.openxmlformats.org/spreadsheetml/2006/main">
  <c r="J64" i="1" l="1"/>
  <c r="N64" i="1"/>
  <c r="P64" i="1" s="1"/>
  <c r="L64" i="1"/>
  <c r="J55" i="1"/>
  <c r="N55" i="1"/>
  <c r="P55" i="1" s="1"/>
  <c r="L55" i="1"/>
  <c r="L42" i="1"/>
  <c r="N42" i="1" s="1"/>
  <c r="P42" i="1" s="1"/>
  <c r="L51" i="1"/>
  <c r="N51" i="1" s="1"/>
  <c r="P51" i="1" s="1"/>
  <c r="J51" i="1"/>
  <c r="P47" i="1"/>
  <c r="J47" i="1"/>
  <c r="J42" i="1"/>
  <c r="J36" i="1"/>
  <c r="L31" i="1"/>
  <c r="L22" i="1"/>
  <c r="J40" i="1" l="1"/>
  <c r="J31" i="1"/>
  <c r="P36" i="1"/>
  <c r="L40" i="1"/>
  <c r="N40" i="1" s="1"/>
  <c r="P40" i="1" s="1"/>
  <c r="N31" i="1"/>
  <c r="P31" i="1" s="1"/>
  <c r="N22" i="1" l="1"/>
  <c r="P22" i="1" s="1"/>
  <c r="J22" i="1" l="1"/>
  <c r="J73" i="1" l="1"/>
  <c r="J77" i="1" s="1"/>
  <c r="J79" i="1" s="1"/>
</calcChain>
</file>

<file path=xl/sharedStrings.xml><?xml version="1.0" encoding="utf-8"?>
<sst xmlns="http://schemas.openxmlformats.org/spreadsheetml/2006/main" count="138" uniqueCount="88">
  <si>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</si>
  <si>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</si>
  <si>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</si>
  <si>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</si>
  <si>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</si>
  <si>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</si>
  <si>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</si>
  <si>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</si>
  <si>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</si>
  <si>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</si>
  <si>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</si>
  <si>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</si>
  <si>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</si>
  <si>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</si>
  <si>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</si>
  <si>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</si>
  <si>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</si>
  <si>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</si>
  <si>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</si>
  <si>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</si>
  <si>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</si>
  <si>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</si>
  <si>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</si>
  <si>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</si>
  <si>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</si>
  <si>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</si>
  <si>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</si>
  <si>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</si>
  <si>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</si>
  <si>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</si>
  <si>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</si>
  <si>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</si>
  <si>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</si>
  <si>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</si>
  <si>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</si>
  <si>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</si>
  <si>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</si>
  <si>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</si>
  <si>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</si>
  <si>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</si>
  <si>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</si>
  <si>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</si>
  <si>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</si>
  <si>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</si>
  <si>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</si>
  <si>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</si>
  <si>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</si>
  <si>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</si>
  <si>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</si>
  <si>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</si>
  <si>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</si>
  <si>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</si>
  <si>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</si>
  <si>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Micom Co.</t>
  </si>
  <si>
    <t>28 Sherif st., Downtown</t>
  </si>
  <si>
    <t>Cairo</t>
  </si>
  <si>
    <t>Egypt</t>
  </si>
  <si>
    <t>Tel: +202-23945400</t>
  </si>
  <si>
    <t>Fax: +202-23905822</t>
  </si>
  <si>
    <t>Ms. Effat Nabil </t>
  </si>
  <si>
    <t>Electrodes: 1.4571</t>
  </si>
  <si>
    <t>Power supply: 230Vac</t>
  </si>
  <si>
    <t>MAG5040-1AB20-1AA0</t>
  </si>
  <si>
    <t>Magflux M1 converter</t>
  </si>
  <si>
    <t>Magflux A Flowmeter sensor</t>
  </si>
  <si>
    <t>Outputs: 4-20mA and pulses</t>
  </si>
  <si>
    <t>With display</t>
  </si>
  <si>
    <t>4</t>
  </si>
  <si>
    <t>Advance payment</t>
  </si>
  <si>
    <t>Ex work Germany</t>
  </si>
  <si>
    <t>MAG5702-1FC10-1BB1</t>
  </si>
  <si>
    <t>Compact version</t>
  </si>
  <si>
    <t>Flanges 2" ANSI150RF</t>
  </si>
  <si>
    <t>Liner: PTFE</t>
  </si>
  <si>
    <t>Output: 4-20mA</t>
  </si>
  <si>
    <t>MAG5702-2NA20-0CB0</t>
  </si>
  <si>
    <t>Flanges DN250 PN16 steel</t>
  </si>
  <si>
    <t>Electrodes: Hastelloy C4</t>
  </si>
  <si>
    <t>remote version</t>
  </si>
  <si>
    <t>MAG5702-2MA20-0CB0</t>
  </si>
  <si>
    <t>Flanges DN200 PN16 steel</t>
  </si>
  <si>
    <t>no product available, fonction totalisation is included into Magflux M1 converter</t>
  </si>
  <si>
    <t>MAG5704-1JA10-1BB1</t>
  </si>
  <si>
    <t>Flanges DN100 PN40</t>
  </si>
  <si>
    <t>Flanges DN50 PN40</t>
  </si>
  <si>
    <t>MAG5704-1FB10-1BB1</t>
  </si>
  <si>
    <t>With cable 10 metres</t>
  </si>
  <si>
    <t>A2012RH243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</si>
</sst>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6"/>
  <sheetViews>
    <sheetView tabSelected="1" zoomScaleNormal="100" workbookViewId="0">
      <selection activeCell="J13" sqref="J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/>
      <c r="I2" s="84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32</v>
      </c>
      <c r="C8" s="21"/>
      <c r="D8" s="94" t="s">
        <v>53</v>
      </c>
      <c r="E8" s="8"/>
      <c r="F8" s="21"/>
      <c r="G8" s="21"/>
      <c r="H8" s="30" t="s">
        <v>1</v>
      </c>
      <c r="I8" s="17"/>
      <c r="J8" s="72">
        <v>41071</v>
      </c>
      <c r="K8" s="21"/>
      <c r="M8" s="87"/>
    </row>
    <row r="9" spans="1:250" ht="15.75" customHeight="1">
      <c r="A9" s="17"/>
      <c r="B9" s="21"/>
      <c r="C9" s="21"/>
      <c r="D9" s="94" t="s">
        <v>54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55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56</v>
      </c>
      <c r="E11" s="8"/>
      <c r="F11" s="21"/>
      <c r="G11" s="21"/>
      <c r="H11" s="20" t="s">
        <v>29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59</v>
      </c>
      <c r="F12" s="21"/>
      <c r="G12" s="17"/>
      <c r="H12" s="20" t="s">
        <v>30</v>
      </c>
      <c r="I12" s="20"/>
      <c r="J12" s="31" t="s">
        <v>87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57</v>
      </c>
      <c r="F13" s="21"/>
      <c r="G13" s="17"/>
      <c r="H13" s="20" t="s">
        <v>31</v>
      </c>
      <c r="I13" s="21"/>
      <c r="J13" s="21" t="s">
        <v>15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58</v>
      </c>
      <c r="E14" s="8"/>
      <c r="F14" s="21"/>
      <c r="G14" s="17"/>
      <c r="H14" s="20" t="s">
        <v>13</v>
      </c>
      <c r="I14" s="21"/>
      <c r="J14" s="77" t="s">
        <v>11</v>
      </c>
      <c r="K14" s="21"/>
    </row>
    <row r="15" spans="1:250" ht="15.75" customHeight="1">
      <c r="A15" s="17"/>
      <c r="B15" s="76" t="s">
        <v>10</v>
      </c>
      <c r="C15" s="17"/>
      <c r="D15" s="94"/>
      <c r="E15" s="8"/>
      <c r="F15" s="21"/>
      <c r="G15" s="17"/>
      <c r="H15" s="20" t="s">
        <v>7</v>
      </c>
      <c r="J15" s="81" t="s">
        <v>14</v>
      </c>
      <c r="K15" s="21"/>
      <c r="M15" s="87"/>
    </row>
    <row r="16" spans="1:250" ht="15.75" customHeight="1">
      <c r="A16" s="17"/>
      <c r="B16" s="78" t="s">
        <v>12</v>
      </c>
      <c r="C16" s="17"/>
      <c r="D16" s="94"/>
      <c r="E16" s="8"/>
      <c r="F16" s="21"/>
      <c r="G16" s="17"/>
      <c r="H16" s="20" t="s">
        <v>10</v>
      </c>
      <c r="J16" s="91" t="s">
        <v>17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12</v>
      </c>
      <c r="I17" s="21"/>
      <c r="J17" s="92" t="s">
        <v>19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17" t="s">
        <v>70</v>
      </c>
      <c r="E22" s="17" t="s">
        <v>64</v>
      </c>
      <c r="G22" s="95">
        <v>1</v>
      </c>
      <c r="H22" s="48">
        <v>910</v>
      </c>
      <c r="I22" s="47"/>
      <c r="J22" s="47">
        <f>G22*H22</f>
        <v>910</v>
      </c>
      <c r="K22" s="74" t="s">
        <v>67</v>
      </c>
      <c r="L22" s="17">
        <f>776+705</f>
        <v>1481</v>
      </c>
      <c r="M22" s="82">
        <v>0.56999999999999995</v>
      </c>
      <c r="N22" s="17">
        <f>L22*(1-M22)</f>
        <v>636.83000000000004</v>
      </c>
      <c r="O22" s="96">
        <v>0.3</v>
      </c>
      <c r="P22" s="93">
        <f>N22/(1-O22)</f>
        <v>909.75714285714298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71</v>
      </c>
      <c r="G23" s="95"/>
      <c r="H23" s="48"/>
      <c r="I23" s="47"/>
      <c r="J23" s="47"/>
      <c r="K23" s="74"/>
      <c r="M23" s="82"/>
      <c r="O23" s="96"/>
      <c r="P23" s="93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72</v>
      </c>
      <c r="G24" s="95"/>
      <c r="H24" s="48"/>
      <c r="I24" s="47"/>
      <c r="J24" s="47"/>
      <c r="K24" s="7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73</v>
      </c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60</v>
      </c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61</v>
      </c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74</v>
      </c>
      <c r="G28" s="95"/>
      <c r="H28" s="48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G29" s="95"/>
      <c r="H29" s="48"/>
      <c r="I29" s="47"/>
      <c r="J29" s="47"/>
      <c r="K29" s="7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75</v>
      </c>
      <c r="E31" s="17" t="s">
        <v>64</v>
      </c>
      <c r="G31" s="95">
        <v>1</v>
      </c>
      <c r="H31" s="48">
        <v>1755</v>
      </c>
      <c r="I31" s="47"/>
      <c r="J31" s="47">
        <f>G31*H31</f>
        <v>1755</v>
      </c>
      <c r="K31" s="74" t="s">
        <v>67</v>
      </c>
      <c r="L31" s="17">
        <f>2832+25</f>
        <v>2857</v>
      </c>
      <c r="M31" s="82">
        <v>0.56999999999999995</v>
      </c>
      <c r="N31" s="17">
        <f>L31*(1-M31)</f>
        <v>1228.5100000000002</v>
      </c>
      <c r="O31" s="96">
        <v>0.3</v>
      </c>
      <c r="P31" s="93">
        <f>N31/(1-O31)</f>
        <v>1755.0142857142862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78</v>
      </c>
      <c r="G32" s="95"/>
      <c r="H32" s="48"/>
      <c r="I32" s="47"/>
      <c r="J32" s="47"/>
      <c r="K32" s="74"/>
      <c r="M32" s="82"/>
      <c r="O32" s="96"/>
      <c r="P32" s="93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76</v>
      </c>
      <c r="G33" s="95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73</v>
      </c>
      <c r="G34" s="95"/>
      <c r="H34" s="48"/>
      <c r="I34" s="47"/>
      <c r="J34" s="47"/>
      <c r="K34" s="7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77</v>
      </c>
      <c r="G35" s="95"/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17" t="s">
        <v>62</v>
      </c>
      <c r="E36" s="17" t="s">
        <v>63</v>
      </c>
      <c r="G36" s="95">
        <v>1</v>
      </c>
      <c r="H36" s="48">
        <v>510</v>
      </c>
      <c r="I36" s="47"/>
      <c r="J36" s="47">
        <f>G36*H36</f>
        <v>510</v>
      </c>
      <c r="K36" s="74" t="s">
        <v>67</v>
      </c>
      <c r="N36" s="17">
        <v>306</v>
      </c>
      <c r="O36" s="96">
        <v>0.4</v>
      </c>
      <c r="P36" s="93">
        <f>N36/(1-O36)</f>
        <v>510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61</v>
      </c>
      <c r="G37" s="95"/>
      <c r="H37" s="48"/>
      <c r="I37" s="47"/>
      <c r="J37" s="47"/>
      <c r="K37" s="7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65</v>
      </c>
      <c r="G38" s="95"/>
      <c r="H38" s="48"/>
      <c r="I38" s="47"/>
      <c r="J38" s="47"/>
      <c r="K38" s="7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66</v>
      </c>
      <c r="G39" s="95"/>
      <c r="H39" s="48"/>
      <c r="I39" s="47"/>
      <c r="J39" s="47"/>
      <c r="K39" s="7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17" t="s">
        <v>86</v>
      </c>
      <c r="G40" s="95">
        <v>1</v>
      </c>
      <c r="H40" s="48">
        <v>71</v>
      </c>
      <c r="I40" s="47"/>
      <c r="J40" s="47">
        <f>G40*H40</f>
        <v>71</v>
      </c>
      <c r="K40" s="74" t="s">
        <v>67</v>
      </c>
      <c r="L40" s="17">
        <f>11.53*10</f>
        <v>115.3</v>
      </c>
      <c r="M40" s="82">
        <v>0.56999999999999995</v>
      </c>
      <c r="N40" s="17">
        <f>L40*(1-M40)</f>
        <v>49.579000000000008</v>
      </c>
      <c r="O40" s="96">
        <v>0.3</v>
      </c>
      <c r="P40" s="93">
        <f>N40/(1-O40)</f>
        <v>70.827142857142874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G41" s="95"/>
      <c r="H41" s="48"/>
      <c r="I41" s="47"/>
      <c r="J41" s="47"/>
      <c r="K41" s="74"/>
      <c r="M41" s="82"/>
      <c r="O41" s="96"/>
      <c r="P41" s="93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3</v>
      </c>
      <c r="C42" s="11"/>
      <c r="D42" s="17" t="s">
        <v>79</v>
      </c>
      <c r="E42" s="17" t="s">
        <v>64</v>
      </c>
      <c r="G42" s="95">
        <v>1</v>
      </c>
      <c r="H42" s="48">
        <v>1370</v>
      </c>
      <c r="I42" s="47"/>
      <c r="J42" s="47">
        <f>G42*H42</f>
        <v>1370</v>
      </c>
      <c r="K42" s="74" t="s">
        <v>67</v>
      </c>
      <c r="L42" s="17">
        <f>2199+25</f>
        <v>2224</v>
      </c>
      <c r="M42" s="82">
        <v>0.56999999999999995</v>
      </c>
      <c r="N42" s="17">
        <f>L42*(1-M42)</f>
        <v>956.32000000000016</v>
      </c>
      <c r="O42" s="96">
        <v>0.3</v>
      </c>
      <c r="P42" s="93">
        <f>N42/(1-O42)</f>
        <v>1366.1714285714288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78</v>
      </c>
      <c r="G43" s="95"/>
      <c r="H43" s="48"/>
      <c r="I43" s="47"/>
      <c r="J43" s="47"/>
      <c r="K43" s="74"/>
      <c r="M43" s="82"/>
      <c r="O43" s="96"/>
      <c r="P43" s="93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80</v>
      </c>
      <c r="G44" s="95"/>
      <c r="H44" s="48"/>
      <c r="I44" s="47"/>
      <c r="J44" s="47"/>
      <c r="K44" s="74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73</v>
      </c>
      <c r="G45" s="95"/>
      <c r="H45" s="48"/>
      <c r="I45" s="47"/>
      <c r="J45" s="47"/>
      <c r="K45" s="74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77</v>
      </c>
      <c r="G46" s="95"/>
      <c r="H46" s="48"/>
      <c r="I46" s="47"/>
      <c r="J46" s="47"/>
      <c r="K46" s="74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17" t="s">
        <v>62</v>
      </c>
      <c r="E47" s="17" t="s">
        <v>63</v>
      </c>
      <c r="G47" s="95">
        <v>1</v>
      </c>
      <c r="H47" s="48">
        <v>510</v>
      </c>
      <c r="I47" s="47"/>
      <c r="J47" s="47">
        <f>G47*H47</f>
        <v>510</v>
      </c>
      <c r="K47" s="74" t="s">
        <v>67</v>
      </c>
      <c r="N47" s="17">
        <v>306</v>
      </c>
      <c r="O47" s="96">
        <v>0.4</v>
      </c>
      <c r="P47" s="93">
        <f>N47/(1-O47)</f>
        <v>510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61</v>
      </c>
      <c r="G48" s="95"/>
      <c r="H48" s="48"/>
      <c r="I48" s="47"/>
      <c r="J48" s="47"/>
      <c r="K48" s="74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E49" s="17" t="s">
        <v>65</v>
      </c>
      <c r="G49" s="95"/>
      <c r="H49" s="48"/>
      <c r="I49" s="47"/>
      <c r="J49" s="47"/>
      <c r="K49" s="74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E50" s="17" t="s">
        <v>66</v>
      </c>
      <c r="G50" s="95"/>
      <c r="H50" s="48"/>
      <c r="I50" s="47"/>
      <c r="J50" s="47"/>
      <c r="K50" s="74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E51" s="17" t="s">
        <v>86</v>
      </c>
      <c r="G51" s="95">
        <v>1</v>
      </c>
      <c r="H51" s="48">
        <v>71</v>
      </c>
      <c r="I51" s="47"/>
      <c r="J51" s="47">
        <f>G51*H51</f>
        <v>71</v>
      </c>
      <c r="K51" s="74" t="s">
        <v>67</v>
      </c>
      <c r="L51" s="17">
        <f>11.53*10</f>
        <v>115.3</v>
      </c>
      <c r="M51" s="82">
        <v>0.56999999999999995</v>
      </c>
      <c r="N51" s="17">
        <f>L51*(1-M51)</f>
        <v>49.579000000000008</v>
      </c>
      <c r="O51" s="96">
        <v>0.3</v>
      </c>
      <c r="P51" s="93">
        <f>N51/(1-O51)</f>
        <v>70.827142857142874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G52" s="95"/>
      <c r="H52" s="48"/>
      <c r="I52" s="47"/>
      <c r="J52" s="47"/>
      <c r="K52" s="74"/>
      <c r="M52" s="82"/>
      <c r="O52" s="96"/>
      <c r="P52" s="93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>
        <v>4</v>
      </c>
      <c r="C53" s="11"/>
      <c r="D53" s="17" t="s">
        <v>81</v>
      </c>
      <c r="G53" s="95"/>
      <c r="H53" s="48"/>
      <c r="I53" s="47"/>
      <c r="J53" s="47"/>
      <c r="K53" s="74"/>
      <c r="M53" s="82"/>
      <c r="O53" s="96"/>
      <c r="P53" s="93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G54" s="95"/>
      <c r="H54" s="48"/>
      <c r="I54" s="47"/>
      <c r="J54" s="47"/>
      <c r="K54" s="74"/>
      <c r="M54" s="82"/>
      <c r="O54" s="96"/>
      <c r="P54" s="93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>
        <v>5</v>
      </c>
      <c r="C55" s="11"/>
      <c r="D55" s="17" t="s">
        <v>82</v>
      </c>
      <c r="E55" s="17" t="s">
        <v>64</v>
      </c>
      <c r="G55" s="95">
        <v>1</v>
      </c>
      <c r="H55" s="48">
        <v>1190</v>
      </c>
      <c r="I55" s="47"/>
      <c r="J55" s="47">
        <f>G55*H55</f>
        <v>1190</v>
      </c>
      <c r="K55" s="74" t="s">
        <v>67</v>
      </c>
      <c r="L55" s="17">
        <f>1226+705</f>
        <v>1931</v>
      </c>
      <c r="M55" s="82">
        <v>0.56999999999999995</v>
      </c>
      <c r="N55" s="17">
        <f>L55*(1-M55)</f>
        <v>830.33</v>
      </c>
      <c r="O55" s="96">
        <v>0.3</v>
      </c>
      <c r="P55" s="93">
        <f>N55/(1-O55)</f>
        <v>1186.1857142857143</v>
      </c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E56" s="17" t="s">
        <v>71</v>
      </c>
      <c r="G56" s="95"/>
      <c r="H56" s="48"/>
      <c r="I56" s="47"/>
      <c r="J56" s="47"/>
      <c r="K56" s="74"/>
      <c r="M56" s="82"/>
      <c r="O56" s="96"/>
      <c r="P56" s="93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E57" s="17" t="s">
        <v>83</v>
      </c>
      <c r="G57" s="95"/>
      <c r="H57" s="48"/>
      <c r="I57" s="47"/>
      <c r="J57" s="47"/>
      <c r="K57" s="74"/>
      <c r="M57" s="82"/>
      <c r="O57" s="96"/>
      <c r="P57" s="93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E58" s="17" t="s">
        <v>73</v>
      </c>
      <c r="G58" s="95"/>
      <c r="H58" s="48"/>
      <c r="I58" s="47"/>
      <c r="J58" s="47"/>
      <c r="K58" s="74"/>
      <c r="M58" s="82"/>
      <c r="O58" s="96"/>
      <c r="P58" s="93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E59" s="17" t="s">
        <v>60</v>
      </c>
      <c r="G59" s="95"/>
      <c r="H59" s="48"/>
      <c r="I59" s="47"/>
      <c r="J59" s="47"/>
      <c r="K59" s="74"/>
      <c r="M59" s="82"/>
      <c r="O59" s="96"/>
      <c r="P59" s="93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E60" s="17" t="s">
        <v>61</v>
      </c>
      <c r="G60" s="95"/>
      <c r="H60" s="48"/>
      <c r="I60" s="47"/>
      <c r="J60" s="47"/>
      <c r="K60" s="74"/>
      <c r="M60" s="82"/>
      <c r="O60" s="96"/>
      <c r="P60" s="93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E61" s="17" t="s">
        <v>74</v>
      </c>
      <c r="G61" s="95"/>
      <c r="H61" s="48"/>
      <c r="I61" s="47"/>
      <c r="J61" s="47"/>
      <c r="K61" s="74"/>
      <c r="M61" s="82"/>
      <c r="O61" s="96"/>
      <c r="P61" s="93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E62" s="17" t="s">
        <v>66</v>
      </c>
      <c r="G62" s="95"/>
      <c r="H62" s="48"/>
      <c r="I62" s="47"/>
      <c r="J62" s="47"/>
      <c r="K62" s="74"/>
      <c r="M62" s="82"/>
      <c r="O62" s="96"/>
      <c r="P62" s="93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G63" s="95"/>
      <c r="H63" s="48"/>
      <c r="I63" s="47"/>
      <c r="J63" s="47"/>
      <c r="K63" s="74"/>
      <c r="M63" s="82"/>
      <c r="O63" s="96"/>
      <c r="P63" s="93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>
        <v>6</v>
      </c>
      <c r="C64" s="11"/>
      <c r="D64" s="17" t="s">
        <v>85</v>
      </c>
      <c r="E64" s="17" t="s">
        <v>64</v>
      </c>
      <c r="G64" s="95">
        <v>1</v>
      </c>
      <c r="H64" s="48">
        <v>985</v>
      </c>
      <c r="I64" s="47"/>
      <c r="J64" s="47">
        <f>G64*H64</f>
        <v>985</v>
      </c>
      <c r="K64" s="74" t="s">
        <v>67</v>
      </c>
      <c r="L64" s="17">
        <f>899+705</f>
        <v>1604</v>
      </c>
      <c r="M64" s="82">
        <v>0.56999999999999995</v>
      </c>
      <c r="N64" s="17">
        <f>L64*(1-M64)</f>
        <v>689.72</v>
      </c>
      <c r="O64" s="96">
        <v>0.3</v>
      </c>
      <c r="P64" s="93">
        <f>N64/(1-O64)</f>
        <v>985.3142857142858</v>
      </c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E65" s="17" t="s">
        <v>71</v>
      </c>
      <c r="G65" s="95"/>
      <c r="H65" s="48"/>
      <c r="I65" s="47"/>
      <c r="J65" s="47"/>
      <c r="K65" s="74"/>
      <c r="M65" s="82"/>
      <c r="O65" s="96"/>
      <c r="P65" s="93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2"/>
      <c r="C66" s="11"/>
      <c r="E66" s="17" t="s">
        <v>84</v>
      </c>
      <c r="G66" s="95"/>
      <c r="H66" s="48"/>
      <c r="I66" s="47"/>
      <c r="J66" s="47"/>
      <c r="K66" s="74"/>
      <c r="M66" s="82"/>
      <c r="O66" s="96"/>
      <c r="P66" s="93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2"/>
      <c r="C67" s="11"/>
      <c r="E67" s="17" t="s">
        <v>73</v>
      </c>
      <c r="G67" s="95"/>
      <c r="H67" s="48"/>
      <c r="I67" s="47"/>
      <c r="J67" s="47"/>
      <c r="K67" s="74"/>
      <c r="M67" s="82"/>
      <c r="O67" s="96"/>
      <c r="P67" s="93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2"/>
      <c r="C68" s="11"/>
      <c r="E68" s="17" t="s">
        <v>60</v>
      </c>
      <c r="G68" s="95"/>
      <c r="H68" s="48"/>
      <c r="I68" s="47"/>
      <c r="J68" s="47"/>
      <c r="K68" s="74"/>
      <c r="M68" s="82"/>
      <c r="O68" s="96"/>
      <c r="P68" s="93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2"/>
      <c r="C69" s="11"/>
      <c r="E69" s="17" t="s">
        <v>61</v>
      </c>
      <c r="G69" s="95"/>
      <c r="H69" s="48"/>
      <c r="I69" s="47"/>
      <c r="J69" s="47"/>
      <c r="K69" s="74"/>
      <c r="M69" s="82"/>
      <c r="O69" s="96"/>
      <c r="P69" s="93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2"/>
      <c r="C70" s="11"/>
      <c r="E70" s="17" t="s">
        <v>74</v>
      </c>
      <c r="G70" s="95"/>
      <c r="H70" s="48"/>
      <c r="I70" s="47"/>
      <c r="J70" s="47"/>
      <c r="K70" s="74"/>
      <c r="M70" s="82"/>
      <c r="O70" s="96"/>
      <c r="P70" s="93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2"/>
      <c r="C71" s="11"/>
      <c r="E71" s="17" t="s">
        <v>66</v>
      </c>
      <c r="G71" s="95"/>
      <c r="H71" s="48"/>
      <c r="I71" s="47"/>
      <c r="J71" s="47"/>
      <c r="K71" s="74"/>
      <c r="M71" s="82"/>
      <c r="O71" s="96"/>
      <c r="P71" s="93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ht="15.75" customHeight="1" thickBot="1">
      <c r="A72" s="17"/>
      <c r="B72" s="58"/>
      <c r="C72" s="59"/>
      <c r="D72" s="60"/>
      <c r="E72" s="60"/>
      <c r="F72" s="60"/>
      <c r="G72" s="97"/>
      <c r="H72" s="61"/>
      <c r="I72" s="62"/>
      <c r="J72" s="62"/>
      <c r="K72" s="75"/>
    </row>
    <row r="73" spans="1:250" ht="15.75" customHeight="1">
      <c r="A73" s="17"/>
      <c r="B73" s="11"/>
      <c r="C73" s="11"/>
      <c r="D73" s="12"/>
      <c r="E73" s="21"/>
      <c r="F73" s="11"/>
      <c r="G73" s="30" t="s">
        <v>4</v>
      </c>
      <c r="H73" s="48" t="s">
        <v>3</v>
      </c>
      <c r="I73" s="47"/>
      <c r="J73" s="47">
        <f>SUM(J22:J72)</f>
        <v>7372</v>
      </c>
      <c r="K73" s="57"/>
    </row>
    <row r="74" spans="1:250" ht="15.75" customHeight="1">
      <c r="A74" s="17"/>
      <c r="B74" s="11"/>
      <c r="C74" s="11"/>
      <c r="D74" s="12"/>
      <c r="E74" s="41"/>
      <c r="F74" s="39"/>
      <c r="G74" s="40" t="s">
        <v>34</v>
      </c>
      <c r="H74" s="49" t="s">
        <v>3</v>
      </c>
      <c r="I74" s="50"/>
      <c r="J74" s="50">
        <v>0</v>
      </c>
      <c r="K74" s="55"/>
    </row>
    <row r="75" spans="1:250" ht="15.75" customHeight="1">
      <c r="A75" s="17"/>
      <c r="B75" s="11"/>
      <c r="C75" s="11"/>
      <c r="D75" s="12"/>
      <c r="E75" s="42"/>
      <c r="F75" s="43"/>
      <c r="G75" s="54" t="s">
        <v>38</v>
      </c>
      <c r="H75" s="51" t="s">
        <v>3</v>
      </c>
      <c r="I75" s="52"/>
      <c r="J75" s="52">
        <v>0</v>
      </c>
      <c r="K75" s="56"/>
    </row>
    <row r="76" spans="1:250" ht="15.75" customHeight="1" thickBot="1">
      <c r="A76" s="17"/>
      <c r="B76" s="59"/>
      <c r="C76" s="59"/>
      <c r="D76" s="58"/>
      <c r="E76" s="65"/>
      <c r="F76" s="66"/>
      <c r="G76" s="67" t="s">
        <v>35</v>
      </c>
      <c r="H76" s="68" t="s">
        <v>3</v>
      </c>
      <c r="I76" s="69"/>
      <c r="J76" s="69"/>
      <c r="K76" s="70"/>
    </row>
    <row r="77" spans="1:250" ht="15.75" customHeight="1">
      <c r="A77" s="17"/>
      <c r="B77" s="11"/>
      <c r="C77" s="11"/>
      <c r="D77" s="12"/>
      <c r="E77" s="21"/>
      <c r="F77" s="11"/>
      <c r="G77" s="29" t="s">
        <v>36</v>
      </c>
      <c r="H77" s="48" t="s">
        <v>3</v>
      </c>
      <c r="I77" s="47"/>
      <c r="J77" s="47">
        <f>SUM(J73:J76)</f>
        <v>7372</v>
      </c>
      <c r="K77" s="57"/>
    </row>
    <row r="78" spans="1:250" ht="15.75" customHeight="1" thickBot="1">
      <c r="A78" s="17"/>
      <c r="B78" s="59"/>
      <c r="C78" s="59"/>
      <c r="D78" s="58"/>
      <c r="E78" s="60"/>
      <c r="F78" s="59"/>
      <c r="G78" s="63" t="s">
        <v>37</v>
      </c>
      <c r="H78" s="61" t="s">
        <v>3</v>
      </c>
      <c r="I78" s="62"/>
      <c r="J78" s="62"/>
      <c r="K78" s="64"/>
    </row>
    <row r="79" spans="1:250" ht="15.75" customHeight="1">
      <c r="A79" s="17"/>
      <c r="B79" s="11"/>
      <c r="C79" s="11"/>
      <c r="D79" s="12"/>
      <c r="E79" s="17"/>
      <c r="F79" s="11"/>
      <c r="G79" s="53" t="s">
        <v>4</v>
      </c>
      <c r="H79" s="48" t="s">
        <v>3</v>
      </c>
      <c r="I79" s="47"/>
      <c r="J79" s="48">
        <f>SUM(J77:J78)</f>
        <v>7372</v>
      </c>
      <c r="K79" s="57"/>
    </row>
    <row r="80" spans="1:250" ht="15.75" customHeight="1">
      <c r="A80" s="17"/>
      <c r="B80" s="11"/>
      <c r="C80" s="11"/>
      <c r="D80" s="12"/>
      <c r="E80" s="17"/>
      <c r="F80" s="11"/>
      <c r="G80" s="53"/>
      <c r="H80" s="48"/>
      <c r="I80" s="47"/>
      <c r="J80" s="48"/>
      <c r="K80" s="57"/>
    </row>
    <row r="81" spans="2:250" s="17" customFormat="1" ht="15.75" customHeight="1">
      <c r="B81" s="26" t="s">
        <v>9</v>
      </c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8" t="s">
        <v>39</v>
      </c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8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8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/>
      <c r="C85" s="11"/>
      <c r="D85" s="18"/>
      <c r="E85" s="11"/>
      <c r="F85" s="11"/>
      <c r="G85" s="13"/>
      <c r="H85" s="19"/>
      <c r="I85" s="11"/>
      <c r="J85" s="15"/>
      <c r="K85" s="16"/>
      <c r="L85" s="2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C86" s="11"/>
      <c r="D86" s="71" t="s">
        <v>40</v>
      </c>
      <c r="E86" s="11"/>
      <c r="F86" s="11"/>
      <c r="G86" s="13"/>
      <c r="H86" s="14"/>
      <c r="I86" s="11"/>
      <c r="J86" s="73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/>
      <c r="C87" s="11"/>
      <c r="D87" s="53" t="s">
        <v>41</v>
      </c>
      <c r="E87" s="18" t="s">
        <v>69</v>
      </c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D88" s="25" t="s">
        <v>48</v>
      </c>
      <c r="E88" s="85" t="s">
        <v>68</v>
      </c>
      <c r="K88" s="21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D89" s="25" t="s">
        <v>49</v>
      </c>
      <c r="E89" s="17" t="s">
        <v>42</v>
      </c>
      <c r="K89" s="21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D90" s="25" t="s">
        <v>50</v>
      </c>
      <c r="E90" s="22" t="s">
        <v>43</v>
      </c>
      <c r="K90" s="21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D91" s="25" t="s">
        <v>51</v>
      </c>
      <c r="E91" s="17" t="s">
        <v>44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/>
      <c r="C92" s="11"/>
      <c r="D92" s="53" t="s">
        <v>52</v>
      </c>
      <c r="E92" s="11" t="s">
        <v>45</v>
      </c>
      <c r="F92" s="11"/>
      <c r="G92" s="13"/>
      <c r="H92" s="14"/>
      <c r="I92" s="11"/>
      <c r="J92" s="15"/>
      <c r="K92" s="1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B93" s="11"/>
      <c r="C93" s="11"/>
      <c r="D93" s="12"/>
      <c r="E93" s="11"/>
      <c r="F93" s="11"/>
      <c r="G93" s="13"/>
      <c r="H93" s="14"/>
      <c r="I93" s="11"/>
      <c r="J93" s="15"/>
      <c r="K93" s="16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s="17" customFormat="1" ht="15.75" customHeight="1">
      <c r="B94" s="11" t="s">
        <v>46</v>
      </c>
      <c r="C94" s="11"/>
      <c r="D94" s="12"/>
      <c r="E94" s="11"/>
      <c r="F94" s="11"/>
      <c r="G94" s="13"/>
      <c r="H94" s="14"/>
      <c r="I94" s="11"/>
      <c r="J94" s="15"/>
      <c r="K94" s="16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2:250" s="17" customFormat="1" ht="15.75" customHeight="1">
      <c r="B95" s="11"/>
      <c r="C95" s="11"/>
      <c r="D95" s="12"/>
      <c r="E95" s="11"/>
      <c r="F95" s="11"/>
      <c r="G95" s="13"/>
      <c r="H95" s="14"/>
      <c r="I95" s="11"/>
      <c r="J95" s="15"/>
      <c r="K95" s="16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2:250" s="17" customFormat="1" ht="15.75" customHeight="1">
      <c r="B96" s="11"/>
      <c r="C96" s="11"/>
      <c r="D96" s="12"/>
      <c r="E96" s="11"/>
      <c r="F96" s="11"/>
      <c r="G96" s="13"/>
      <c r="H96" s="14"/>
      <c r="I96" s="11"/>
      <c r="J96" s="15"/>
      <c r="K96" s="1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pans="2:250" s="17" customFormat="1" ht="15.75" customHeight="1">
      <c r="B97" s="8"/>
      <c r="C97" s="8"/>
      <c r="D97" s="11"/>
      <c r="E97" s="11"/>
      <c r="F97" s="11"/>
      <c r="G97" s="23"/>
      <c r="H97" s="11"/>
      <c r="I97" s="11"/>
      <c r="J97" s="23"/>
      <c r="K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</row>
    <row r="98" spans="2:250" s="17" customFormat="1" ht="15.75" customHeight="1">
      <c r="B98" s="11" t="s">
        <v>16</v>
      </c>
      <c r="C98" s="11"/>
      <c r="D98" s="11"/>
      <c r="E98" s="11"/>
      <c r="F98" s="11"/>
      <c r="G98" s="23"/>
      <c r="H98" s="11"/>
      <c r="I98" s="11"/>
      <c r="J98" s="23"/>
      <c r="K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</row>
    <row r="99" spans="2:250" s="17" customFormat="1" ht="15.75" customHeight="1">
      <c r="B99" s="11" t="s">
        <v>47</v>
      </c>
      <c r="C99" s="8"/>
      <c r="D99" s="11"/>
      <c r="E99" s="11"/>
      <c r="F99" s="11"/>
      <c r="G99" s="23"/>
      <c r="H99" s="11"/>
      <c r="I99" s="11"/>
      <c r="J99" s="23"/>
      <c r="K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2:250" ht="15.75" customHeight="1">
      <c r="B100" s="8"/>
      <c r="C100" s="8"/>
      <c r="D100" s="5"/>
      <c r="E100" s="6"/>
      <c r="F100" s="6"/>
      <c r="G100" s="7"/>
      <c r="H100" s="6"/>
      <c r="I100" s="6"/>
      <c r="J100" s="7"/>
      <c r="K100" s="7"/>
    </row>
    <row r="101" spans="2:250" ht="15.75" customHeight="1">
      <c r="B101" s="8"/>
      <c r="C101" s="8"/>
      <c r="D101" s="5"/>
      <c r="E101" s="6"/>
      <c r="F101" s="6"/>
      <c r="G101" s="7"/>
      <c r="H101" s="6"/>
      <c r="I101" s="6"/>
      <c r="J101" s="7"/>
      <c r="K101" s="7"/>
    </row>
    <row r="102" spans="2:250" ht="15.75" customHeight="1">
      <c r="B102" s="2"/>
      <c r="C102" s="2"/>
      <c r="D102" s="2"/>
      <c r="E102" s="2"/>
      <c r="F102" s="2"/>
      <c r="G102" s="7"/>
      <c r="H102" s="2"/>
      <c r="I102" s="2"/>
      <c r="J102" s="2"/>
      <c r="K102" s="2"/>
    </row>
    <row r="103" spans="2:250" ht="15.75" customHeight="1">
      <c r="B103" s="2"/>
      <c r="C103" s="2"/>
      <c r="D103" s="2"/>
      <c r="E103" s="2"/>
      <c r="F103" s="2"/>
      <c r="G103" s="7"/>
      <c r="H103" s="2"/>
      <c r="I103" s="2"/>
      <c r="J103" s="2"/>
      <c r="K103" s="2"/>
    </row>
    <row r="104" spans="2:250" ht="15.75" customHeight="1">
      <c r="B104" s="2"/>
      <c r="C104" s="2"/>
      <c r="D104" s="2"/>
      <c r="E104" s="2"/>
      <c r="F104" s="2"/>
      <c r="G104" s="7"/>
      <c r="H104" s="2"/>
      <c r="I104" s="2"/>
      <c r="J104" s="2"/>
      <c r="K104" s="2"/>
    </row>
    <row r="105" spans="2:250" ht="15.7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250" ht="15.7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5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2012-06-11T10:25:04Z</cp:lastPrinted>
  <dcterms:created xsi:type="dcterms:W3CDTF">2000-06-29T05:08:18Z</dcterms:created>
  <dcterms:modified xsi:type="dcterms:W3CDTF">2012-06-11T10:28:12Z</dcterms:modified>
</cp:coreProperties>
</file>