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47" i="1" l="1"/>
  <c r="J45" i="1"/>
  <c r="J42" i="1"/>
  <c r="J37" i="1"/>
  <c r="J34" i="1"/>
  <c r="L23" i="1"/>
  <c r="N23" i="1" l="1"/>
  <c r="P23" i="1" s="1"/>
  <c r="J23" i="1" l="1"/>
  <c r="J58" i="1" s="1"/>
  <c r="J62" i="1" s="1"/>
  <c r="J63" i="1" l="1"/>
  <c r="J64" i="1" s="1"/>
</calcChain>
</file>

<file path=xl/sharedStrings.xml><?xml version="1.0" encoding="utf-8"?>
<sst xmlns="http://schemas.openxmlformats.org/spreadsheetml/2006/main" count="118" uniqueCount="93">
  <si>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</si>
  <si>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</si>
  <si>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</si>
  <si>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</si>
  <si>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</si>
  <si>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</si>
  <si>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</si>
  <si>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</si>
  <si>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</si>
  <si>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</si>
  <si>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</si>
  <si>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</si>
  <si>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</si>
  <si>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</si>
  <si>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</si>
  <si>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</si>
  <si>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</si>
  <si>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</si>
  <si>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</si>
  <si>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</si>
  <si>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</si>
  <si>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</si>
  <si>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</si>
  <si>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</si>
  <si>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</si>
  <si>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</si>
  <si>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</si>
  <si>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</si>
  <si>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</si>
  <si>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</si>
  <si>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</si>
  <si>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</si>
  <si>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</si>
  <si>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</si>
  <si>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</si>
  <si>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</si>
  <si>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</si>
  <si>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</si>
  <si>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</si>
  <si>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</si>
  <si>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</si>
  <si>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</si>
  <si>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</si>
  <si>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</si>
  <si>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</si>
  <si>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</si>
  <si>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</si>
  <si>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</si>
  <si>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</si>
  <si>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</si>
  <si>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</si>
  <si>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</si>
  <si>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</si>
  <si>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</si>
  <si>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</si>
  <si>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A2012RH235</t>
  </si>
  <si>
    <t xml:space="preserve">   11215
</t>
  </si>
  <si>
    <t>506 690-234241</t>
  </si>
  <si>
    <t>Capteur de flux SS20.260</t>
  </si>
  <si>
    <t>Longueur de sonde : 200mm</t>
  </si>
  <si>
    <t>Mesure opérationelle: 39m/s DN150 2000Nm3/h</t>
  </si>
  <si>
    <t>Modele haute précision +-3% avec certificat de calibration</t>
  </si>
  <si>
    <t>Sortie Température: 4-20mA</t>
  </si>
  <si>
    <t>Gamme de mesure : -20 à +120°C</t>
  </si>
  <si>
    <t>Gamme de mesure: 0 à 40m/s</t>
  </si>
  <si>
    <t>dito</t>
  </si>
  <si>
    <t>Mesure opérationelle: 29m/s DN150 1500Nm3/h</t>
  </si>
  <si>
    <t>Avec câble 2 mètres</t>
  </si>
  <si>
    <t>Sortie vitesse : 4-20mA</t>
  </si>
  <si>
    <t>Alimentation 24Vdc</t>
  </si>
  <si>
    <t>Mesure opérationelle: 25m/s DN200 2300Nm3/h</t>
  </si>
  <si>
    <t>J0HTK32CF001 / J1HTK22CF001 / J2HTK22CF001</t>
  </si>
  <si>
    <t>J1HTK32CF001 / J2HTK32CF001</t>
  </si>
  <si>
    <t>Mesure opérationelle: 28m/s DN150 1450Nm3/h</t>
  </si>
  <si>
    <t>J0HTK17CF001</t>
  </si>
  <si>
    <t>Mesure opérationelle: 25m/s DN150 1300Nm3/h</t>
  </si>
  <si>
    <t>Raccord de Passage Laiton G1/2</t>
  </si>
  <si>
    <t>Afficheur MD10.015</t>
  </si>
  <si>
    <t>Protection : IP65</t>
  </si>
  <si>
    <t>Conversion vitesse en débit</t>
  </si>
  <si>
    <t>2 relais d'alarme</t>
  </si>
  <si>
    <t>Deux entrée analogiques 4-20mA</t>
  </si>
  <si>
    <t>Un sortie retransmission 4-20mA</t>
  </si>
  <si>
    <t>Alimentation sondes SS20.260 intégrée</t>
  </si>
  <si>
    <t>Alimentation : 230Vac</t>
  </si>
  <si>
    <t>LAB</t>
  </si>
  <si>
    <t>25 rue Bossuet</t>
  </si>
  <si>
    <t>Lionel Segatto</t>
  </si>
  <si>
    <t xml:space="preserve">Tél : +33 4 26 23 36 80 </t>
  </si>
  <si>
    <t>lionel.segatto@lab.fr</t>
  </si>
  <si>
    <t xml:space="preserve">69006 Lyon. </t>
  </si>
  <si>
    <t>Livré Lyon</t>
  </si>
  <si>
    <t>Version déportée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</si>
</sst>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zoomScaleNormal="100" workbookViewId="0">
      <selection activeCell="D50" sqref="D50"/>
    </sheetView>
  </sheetViews>
  <sheetFormatPr baseColWidth="10" defaultColWidth="9" defaultRowHeight="15.75" customHeight="1"/>
  <cols>
    <col min="1" max="1" width="1.875" style="1" customWidth="1"/>
    <col min="2" max="2" width="16.75" style="1" customWidth="1"/>
    <col min="3" max="3" width="1.125" style="1" customWidth="1"/>
    <col min="4" max="4" width="45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85</v>
      </c>
      <c r="E8" s="8"/>
      <c r="F8" s="21"/>
      <c r="G8" s="21"/>
      <c r="H8" s="30" t="s">
        <v>1</v>
      </c>
      <c r="I8" s="17"/>
      <c r="J8" s="74">
        <v>41065</v>
      </c>
      <c r="K8" s="21"/>
      <c r="M8" s="89"/>
    </row>
    <row r="9" spans="1:250" ht="15.75" customHeight="1">
      <c r="A9" s="17"/>
      <c r="B9" s="21"/>
      <c r="C9" s="21"/>
      <c r="D9" s="96" t="s">
        <v>86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90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87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88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2.75">
      <c r="B23" s="12" t="s">
        <v>56</v>
      </c>
      <c r="C23" s="11"/>
      <c r="D23" s="96" t="s">
        <v>57</v>
      </c>
      <c r="E23" s="96" t="s">
        <v>58</v>
      </c>
      <c r="F23" s="96"/>
      <c r="G23" s="97">
        <v>2</v>
      </c>
      <c r="H23" s="48">
        <v>636</v>
      </c>
      <c r="I23" s="47"/>
      <c r="J23" s="47">
        <f>G23*H23</f>
        <v>1272</v>
      </c>
      <c r="K23" s="76" t="s">
        <v>21</v>
      </c>
      <c r="L23" s="17">
        <f>410+25+201</f>
        <v>636</v>
      </c>
      <c r="M23" s="84">
        <v>0.38</v>
      </c>
      <c r="N23" s="17">
        <f>L23*(1-M23)</f>
        <v>394.32</v>
      </c>
      <c r="O23" s="98">
        <v>0.4</v>
      </c>
      <c r="P23" s="95">
        <f>N23/(1-O23)</f>
        <v>657.2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62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11264</v>
      </c>
      <c r="C34" s="11"/>
      <c r="D34" s="96" t="s">
        <v>57</v>
      </c>
      <c r="E34" s="96" t="s">
        <v>65</v>
      </c>
      <c r="F34" s="96"/>
      <c r="G34" s="97">
        <v>3</v>
      </c>
      <c r="H34" s="48">
        <v>636</v>
      </c>
      <c r="I34" s="47"/>
      <c r="J34" s="47">
        <f>G34*H34</f>
        <v>1908</v>
      </c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96" t="s">
        <v>66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11272</v>
      </c>
      <c r="C37" s="11"/>
      <c r="D37" s="96" t="s">
        <v>57</v>
      </c>
      <c r="E37" s="96" t="s">
        <v>65</v>
      </c>
      <c r="F37" s="96"/>
      <c r="G37" s="97">
        <v>6</v>
      </c>
      <c r="H37" s="48">
        <v>636</v>
      </c>
      <c r="I37" s="47"/>
      <c r="J37" s="47">
        <f>G37*H37</f>
        <v>3816</v>
      </c>
      <c r="K37" s="76" t="s">
        <v>21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 t="s">
        <v>71</v>
      </c>
      <c r="E38" s="96" t="s">
        <v>70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 t="s">
        <v>72</v>
      </c>
      <c r="E39" s="96" t="s">
        <v>73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 t="s">
        <v>74</v>
      </c>
      <c r="E40" s="96" t="s">
        <v>70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11377</v>
      </c>
      <c r="C42" s="11"/>
      <c r="D42" s="96" t="s">
        <v>57</v>
      </c>
      <c r="E42" s="96" t="s">
        <v>65</v>
      </c>
      <c r="F42" s="96"/>
      <c r="G42" s="97">
        <v>3</v>
      </c>
      <c r="H42" s="48">
        <v>636</v>
      </c>
      <c r="I42" s="47"/>
      <c r="J42" s="47">
        <f>G42*H42</f>
        <v>1908</v>
      </c>
      <c r="K42" s="76" t="s">
        <v>21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102">
        <v>517206</v>
      </c>
      <c r="E45" s="96" t="s">
        <v>76</v>
      </c>
      <c r="F45" s="96"/>
      <c r="G45" s="97">
        <v>14</v>
      </c>
      <c r="H45" s="48">
        <v>31</v>
      </c>
      <c r="I45" s="47"/>
      <c r="J45" s="47">
        <f>G45*H45</f>
        <v>434</v>
      </c>
      <c r="K45" s="76" t="s">
        <v>21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102">
        <v>527330</v>
      </c>
      <c r="E47" s="96" t="s">
        <v>77</v>
      </c>
      <c r="F47" s="96"/>
      <c r="G47" s="97">
        <v>14</v>
      </c>
      <c r="H47" s="48">
        <v>430</v>
      </c>
      <c r="I47" s="47"/>
      <c r="J47" s="47">
        <f>G47*H47</f>
        <v>6020</v>
      </c>
      <c r="K47" s="76" t="s">
        <v>21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92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78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81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79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80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82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83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84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15358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34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38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35</v>
      </c>
      <c r="H61" s="70" t="s">
        <v>3</v>
      </c>
      <c r="I61" s="71"/>
      <c r="J61" s="71">
        <v>0</v>
      </c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36</v>
      </c>
      <c r="H62" s="48" t="s">
        <v>3</v>
      </c>
      <c r="I62" s="47"/>
      <c r="J62" s="47">
        <f>SUM(J58:J61)</f>
        <v>15358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37</v>
      </c>
      <c r="H63" s="63" t="s">
        <v>3</v>
      </c>
      <c r="I63" s="64"/>
      <c r="J63" s="64">
        <f>0.196*J62</f>
        <v>3010.1680000000001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18368.168000000001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54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39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40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41</v>
      </c>
      <c r="E72" s="18" t="s">
        <v>91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48</v>
      </c>
      <c r="E73" s="87" t="s">
        <v>52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49</v>
      </c>
      <c r="E74" s="17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53</v>
      </c>
      <c r="E75" s="22" t="s">
        <v>43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50</v>
      </c>
      <c r="E76" s="17" t="s">
        <v>44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51</v>
      </c>
      <c r="E77" s="11" t="s">
        <v>45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46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15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47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2012-06-05T16:05:24Z</dcterms:modified>
</cp:coreProperties>
</file>