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0" i="1" l="1"/>
  <c r="N30" i="1"/>
  <c r="P30" i="1" s="1"/>
  <c r="J23" i="1" l="1"/>
  <c r="L23" i="1"/>
  <c r="N23" i="1" l="1"/>
  <c r="P23" i="1" s="1"/>
  <c r="Q23" i="1" s="1"/>
  <c r="J38" i="1" l="1"/>
  <c r="J42" i="1" s="1"/>
  <c r="J43" i="1" l="1"/>
  <c r="J44" i="1" s="1"/>
</calcChain>
</file>

<file path=xl/sharedStrings.xml><?xml version="1.0" encoding="utf-8"?>
<sst xmlns="http://schemas.openxmlformats.org/spreadsheetml/2006/main" count="93" uniqueCount="77">
  <si>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</si>
  <si>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</si>
  <si>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</si>
  <si>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</si>
  <si>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</si>
  <si>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</si>
  <si>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</si>
  <si>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</si>
  <si>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</si>
  <si>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</si>
  <si>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</si>
  <si>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</si>
  <si>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</si>
  <si>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</si>
  <si>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</si>
  <si>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</si>
  <si>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</si>
  <si>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</si>
  <si>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</si>
  <si>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</si>
  <si>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</si>
  <si>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</si>
  <si>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</si>
  <si>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</si>
  <si>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</si>
  <si>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</si>
  <si>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</si>
  <si>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</si>
  <si>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</si>
  <si>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</si>
  <si>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</si>
  <si>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</si>
  <si>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</si>
  <si>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</si>
  <si>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</si>
  <si>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</si>
  <si>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</si>
  <si>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</si>
  <si>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</si>
  <si>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</si>
  <si>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</si>
  <si>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</si>
  <si>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</si>
  <si>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</si>
  <si>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</si>
  <si>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</si>
  <si>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</si>
  <si>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</si>
  <si>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</si>
  <si>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</si>
  <si>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</si>
  <si>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</si>
  <si>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</si>
  <si>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</si>
  <si>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 xml:space="preserve">Thales Optronique </t>
  </si>
  <si>
    <t>2, avenue Gay Lussac</t>
  </si>
  <si>
    <t xml:space="preserve">CS90502 </t>
  </si>
  <si>
    <t>78995 Elancourt cedex</t>
  </si>
  <si>
    <t>Mr Stéphane Raby</t>
  </si>
  <si>
    <t>stephane.raby@fr.thalesgroup.com</t>
  </si>
  <si>
    <t>A2012RH234</t>
  </si>
  <si>
    <t>7ME5801-1FD11-2EA0</t>
  </si>
  <si>
    <t>Débitmètre Trogflux</t>
  </si>
  <si>
    <t>Type D2500</t>
  </si>
  <si>
    <t>Gamme: 4,2 à 42L/mn</t>
  </si>
  <si>
    <t>Fluide: eau</t>
  </si>
  <si>
    <t>Flotteur: inox 1.4305</t>
  </si>
  <si>
    <t>Connexion: PVC Femelle G3/4</t>
  </si>
  <si>
    <t>2</t>
  </si>
  <si>
    <t>Livré Elancourt</t>
  </si>
  <si>
    <t>Rev1</t>
  </si>
  <si>
    <t>7ME5850-6FC01-0BA2</t>
  </si>
  <si>
    <t>Débitmètre Minix</t>
  </si>
  <si>
    <t>Type: C400</t>
  </si>
  <si>
    <t>Flotteur: Inox 1.4571</t>
  </si>
  <si>
    <t>Connexion: G1/2 male inox</t>
  </si>
  <si>
    <t>Gamme: 40 à 400L/h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</si>
</sst>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40" fontId="9" fillId="0" borderId="0" xfId="0" applyNumberFormat="1" applyFont="1" applyAlignment="1">
      <alignment vertical="center"/>
    </xf>
    <xf numFmtId="40" fontId="9" fillId="0" borderId="0" xfId="2" quotePrefix="1" applyFont="1" applyAlignment="1">
      <alignment horizontal="center" vertical="center"/>
    </xf>
    <xf numFmtId="38" fontId="9" fillId="0" borderId="0" xfId="2" quotePrefix="1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J42" sqref="J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70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17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41074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60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101">
        <v>2</v>
      </c>
      <c r="H23" s="48">
        <v>150</v>
      </c>
      <c r="I23" s="47"/>
      <c r="J23" s="47">
        <f>G23*H23</f>
        <v>300</v>
      </c>
      <c r="K23" s="76" t="s">
        <v>68</v>
      </c>
      <c r="L23" s="17">
        <f>104+29</f>
        <v>133</v>
      </c>
      <c r="M23" s="84">
        <v>0.37</v>
      </c>
      <c r="N23" s="17">
        <f>L23*(1-M23)</f>
        <v>83.79</v>
      </c>
      <c r="O23" s="98">
        <v>0.4</v>
      </c>
      <c r="P23" s="95">
        <f>N23/(1-O23)</f>
        <v>139.65</v>
      </c>
      <c r="Q23" s="99">
        <f>P23-N23</f>
        <v>55.86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100"/>
      <c r="H24" s="48"/>
      <c r="I24" s="47"/>
      <c r="J24" s="47"/>
      <c r="K24" s="76"/>
      <c r="M24" s="84"/>
      <c r="O24" s="98"/>
      <c r="P24" s="95"/>
      <c r="Q24" s="99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100"/>
      <c r="H25" s="48"/>
      <c r="I25" s="47"/>
      <c r="J25" s="47"/>
      <c r="K25" s="76"/>
      <c r="M25" s="84"/>
      <c r="O25" s="84"/>
      <c r="Q25" s="99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100"/>
      <c r="H26" s="48"/>
      <c r="I26" s="47"/>
      <c r="J26" s="47"/>
      <c r="K26" s="76"/>
      <c r="M26" s="84"/>
      <c r="O26" s="84"/>
      <c r="Q26" s="99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M27" s="84"/>
      <c r="O27" s="98"/>
      <c r="P27" s="95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71</v>
      </c>
      <c r="E30" s="96" t="s">
        <v>72</v>
      </c>
      <c r="F30" s="96"/>
      <c r="G30" s="97">
        <v>1</v>
      </c>
      <c r="H30" s="48">
        <v>295</v>
      </c>
      <c r="I30" s="47"/>
      <c r="J30" s="47">
        <f>G30*H30</f>
        <v>295</v>
      </c>
      <c r="K30" s="76" t="s">
        <v>68</v>
      </c>
      <c r="M30" s="84"/>
      <c r="N30" s="17">
        <f>140+15</f>
        <v>155</v>
      </c>
      <c r="O30" s="98">
        <v>0.45</v>
      </c>
      <c r="P30" s="95">
        <f>N30/(1-O30)</f>
        <v>281.81818181818181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65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595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33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37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34</v>
      </c>
      <c r="H41" s="70" t="s">
        <v>3</v>
      </c>
      <c r="I41" s="71"/>
      <c r="J41" s="71">
        <v>35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35</v>
      </c>
      <c r="H42" s="48" t="s">
        <v>3</v>
      </c>
      <c r="I42" s="47"/>
      <c r="J42" s="47">
        <f>SUM(J38:J41)</f>
        <v>630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36</v>
      </c>
      <c r="H43" s="63" t="s">
        <v>3</v>
      </c>
      <c r="I43" s="64"/>
      <c r="J43" s="64">
        <f>0.196*J42</f>
        <v>123.48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753.48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53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38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39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40</v>
      </c>
      <c r="E52" s="18" t="s">
        <v>69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87" t="s">
        <v>51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17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22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50</v>
      </c>
      <c r="E57" s="11" t="s">
        <v>44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45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15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46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2012-05-15T10:29:02Z</cp:lastPrinted>
  <dcterms:created xsi:type="dcterms:W3CDTF">2000-06-29T05:08:18Z</dcterms:created>
  <dcterms:modified xsi:type="dcterms:W3CDTF">2012-06-14T07:54:24Z</dcterms:modified>
</cp:coreProperties>
</file>