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1" i="1" l="1"/>
  <c r="N36" i="1"/>
  <c r="N31" i="1" s="1"/>
  <c r="P31" i="1" s="1"/>
  <c r="L36" i="1"/>
  <c r="L23" i="1"/>
  <c r="N23" i="1" s="1"/>
  <c r="P23" i="1" l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<sst xmlns="http://schemas.openxmlformats.org/spreadsheetml/2006/main" count="94" uniqueCount="79">
  <si>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</si>
  <si>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</si>
  <si>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</si>
  <si>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</si>
  <si>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</si>
  <si>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</si>
  <si>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</si>
  <si>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</si>
  <si>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</si>
  <si>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</si>
  <si>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</si>
  <si>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</si>
  <si>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</si>
  <si>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</si>
  <si>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</si>
  <si>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</si>
  <si>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</si>
  <si>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</si>
  <si>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</si>
  <si>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</si>
  <si>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</si>
  <si>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</si>
  <si>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</si>
  <si>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</si>
  <si>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</si>
  <si>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</si>
  <si>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</si>
  <si>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</si>
  <si>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</si>
  <si>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</si>
  <si>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</si>
  <si>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</si>
  <si>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</si>
  <si>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</si>
  <si>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</si>
  <si>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</si>
  <si>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</si>
  <si>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</si>
  <si>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</si>
  <si>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</si>
  <si>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</si>
  <si>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</si>
  <si>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</si>
  <si>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</si>
  <si>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</si>
  <si>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</si>
  <si>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</si>
  <si>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</si>
  <si>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</si>
  <si>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</si>
  <si>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</si>
  <si>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</si>
  <si>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</si>
  <si>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</si>
  <si>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</si>
  <si>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A2012RH203</t>
  </si>
  <si>
    <t>Cédric Marazano</t>
  </si>
  <si>
    <t>9 Rue des Usines</t>
  </si>
  <si>
    <t>60850 Saint Germer de Fly</t>
  </si>
  <si>
    <t>Imerys</t>
  </si>
  <si>
    <t>C.Marazano@Imerys-toiture.com</t>
  </si>
  <si>
    <t xml:space="preserve">tel : + 33 (0)6 08 23 33 62 </t>
  </si>
  <si>
    <t>Hassam : téléphone le 21/05/12</t>
  </si>
  <si>
    <t>Diamètre : 2 mm</t>
  </si>
  <si>
    <t>Gamme : 0-5l/h à 0-110l/h</t>
  </si>
  <si>
    <t>MAG5614-0DA02-0CB0</t>
  </si>
  <si>
    <t>Débitmètre électromagnétique type F5</t>
  </si>
  <si>
    <t>Connection : G1/2 inox</t>
  </si>
  <si>
    <t>Précision: 0,5% de la lecture</t>
  </si>
  <si>
    <t>Electrodes: platine</t>
  </si>
  <si>
    <t>Tube: oxyde de zirconium</t>
  </si>
  <si>
    <t>MAG5040-1AB10-1AA0</t>
  </si>
  <si>
    <t>Convertisseur/Afficheur M1</t>
  </si>
  <si>
    <t>Sortie: 4-20mA et impulsions/alarme</t>
  </si>
  <si>
    <t>Avec afficheur</t>
  </si>
  <si>
    <t>Version déportée</t>
  </si>
  <si>
    <t>Avec câble 5 mètres</t>
  </si>
  <si>
    <t>Ex work Kerpen Allemagne, transport en sus</t>
  </si>
  <si>
    <t>Fonction totalisation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</si>
</sst>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34" sqref="E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41050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  <c r="N19" s="17" t="s">
        <v>62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765</v>
      </c>
      <c r="I23" s="47"/>
      <c r="J23" s="47">
        <f>G23*H23</f>
        <v>765</v>
      </c>
      <c r="K23" s="76" t="s">
        <v>21</v>
      </c>
      <c r="L23" s="17">
        <f>1245</f>
        <v>1245</v>
      </c>
      <c r="M23" s="84">
        <v>0.56999999999999995</v>
      </c>
      <c r="N23" s="17">
        <f>L23*(1-M23)</f>
        <v>535.35</v>
      </c>
      <c r="O23" s="98">
        <v>0.3</v>
      </c>
      <c r="P23" s="95">
        <f>N23/(1-O23)</f>
        <v>764.78571428571433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71</v>
      </c>
      <c r="E31" s="96" t="s">
        <v>72</v>
      </c>
      <c r="F31" s="96"/>
      <c r="G31" s="97">
        <v>1</v>
      </c>
      <c r="H31" s="48">
        <v>473</v>
      </c>
      <c r="I31" s="47"/>
      <c r="J31" s="47">
        <f>G31*H31</f>
        <v>473</v>
      </c>
      <c r="K31" s="76" t="s">
        <v>21</v>
      </c>
      <c r="N31" s="17">
        <f>306+N36</f>
        <v>330.78949999999998</v>
      </c>
      <c r="O31" s="98">
        <v>0.3</v>
      </c>
      <c r="P31" s="95">
        <f>N31/(1-O31)</f>
        <v>472.55642857142857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78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76</v>
      </c>
      <c r="F36" s="96"/>
      <c r="G36" s="97"/>
      <c r="H36" s="48"/>
      <c r="I36" s="47"/>
      <c r="J36" s="47"/>
      <c r="K36" s="76"/>
      <c r="L36" s="17">
        <f>11.53*5</f>
        <v>57.65</v>
      </c>
      <c r="M36" s="84">
        <v>0.56999999999999995</v>
      </c>
      <c r="N36" s="17">
        <f>L36*(1-M36)</f>
        <v>24.789500000000004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1238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34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38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35</v>
      </c>
      <c r="H42" s="70" t="s">
        <v>3</v>
      </c>
      <c r="I42" s="71"/>
      <c r="J42" s="71"/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36</v>
      </c>
      <c r="H43" s="48" t="s">
        <v>3</v>
      </c>
      <c r="I43" s="47"/>
      <c r="J43" s="47">
        <f>SUM(J39:J42)</f>
        <v>1238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37</v>
      </c>
      <c r="H44" s="63" t="s">
        <v>3</v>
      </c>
      <c r="I44" s="64"/>
      <c r="J44" s="64">
        <f>0.196*J43</f>
        <v>242.648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1480.6479999999999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54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39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40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41</v>
      </c>
      <c r="E53" s="18" t="s">
        <v>77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87" t="s">
        <v>52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53</v>
      </c>
      <c r="E56" s="22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17" t="s">
        <v>44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51</v>
      </c>
      <c r="E58" s="11" t="s">
        <v>45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2012-05-21T14:30:55Z</dcterms:modified>
</cp:coreProperties>
</file>