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H29" i="1" l="1"/>
  <c r="H30" i="1"/>
  <c r="M35" i="1" s="1"/>
  <c r="H28" i="1"/>
  <c r="M34" i="1"/>
  <c r="M33" i="1"/>
  <c r="S29" i="1"/>
  <c r="S28" i="1"/>
  <c r="R29" i="1"/>
  <c r="R30" i="1"/>
  <c r="S30" i="1" s="1"/>
  <c r="R31" i="1"/>
  <c r="S31" i="1" s="1"/>
  <c r="R28" i="1"/>
  <c r="P29" i="1"/>
  <c r="P30" i="1"/>
  <c r="P31" i="1"/>
  <c r="P28" i="1"/>
  <c r="N31" i="1"/>
  <c r="N30" i="1"/>
  <c r="N29" i="1"/>
  <c r="N28" i="1"/>
  <c r="H31" i="1" l="1"/>
  <c r="M36" i="1" s="1"/>
  <c r="N24" i="1"/>
  <c r="P24" i="1" s="1"/>
  <c r="Q24" i="1" s="1"/>
  <c r="N23" i="1"/>
  <c r="P23" i="1" s="1"/>
  <c r="Q23" i="1" s="1"/>
  <c r="N26" i="1"/>
  <c r="P26" i="1" s="1"/>
  <c r="Q26" i="1" s="1"/>
  <c r="N25" i="1"/>
  <c r="P25" i="1" s="1"/>
  <c r="Q25" i="1" s="1"/>
  <c r="J36" i="1" l="1"/>
  <c r="J40" i="1" s="1"/>
  <c r="J41" i="1" l="1"/>
  <c r="J42" i="1" s="1"/>
</calcChain>
</file>

<file path=xl/sharedStrings.xml><?xml version="1.0" encoding="utf-8"?>
<sst xmlns="http://schemas.openxmlformats.org/spreadsheetml/2006/main" count="108" uniqueCount="83">
  <si>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</si>
  <si>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</si>
  <si>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</si>
  <si>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</si>
  <si>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</si>
  <si>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</si>
  <si>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</si>
  <si>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</si>
  <si>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</si>
  <si>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</si>
  <si>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</si>
  <si>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</si>
  <si>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</si>
  <si>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</si>
  <si>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</si>
  <si>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</si>
  <si>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</si>
  <si>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</si>
  <si>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</si>
  <si>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</si>
  <si>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</si>
  <si>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</si>
  <si>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</si>
  <si>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</si>
  <si>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</si>
  <si>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</si>
  <si>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</si>
  <si>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</si>
  <si>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</si>
  <si>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</si>
  <si>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</si>
  <si>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</si>
  <si>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</si>
  <si>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</si>
  <si>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</si>
  <si>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</si>
  <si>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</si>
  <si>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</si>
  <si>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</si>
  <si>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</si>
  <si>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</si>
  <si>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</si>
  <si>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</si>
  <si>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</si>
  <si>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</si>
  <si>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</si>
  <si>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</si>
  <si>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</si>
  <si>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</si>
  <si>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</si>
  <si>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</si>
  <si>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</si>
  <si>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</si>
  <si>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</si>
  <si>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HPQ-D12</t>
  </si>
  <si>
    <t>Leak Detector</t>
  </si>
  <si>
    <t xml:space="preserve">Thales Optronique </t>
  </si>
  <si>
    <t>2, avenue Gay Lussac</t>
  </si>
  <si>
    <t xml:space="preserve">CS90502 </t>
  </si>
  <si>
    <t>78995 Elancourt cedex</t>
  </si>
  <si>
    <t>Mr Stéphane Raby</t>
  </si>
  <si>
    <t>stephane.raby@fr.thalesgroup.com</t>
  </si>
  <si>
    <t>1-9</t>
  </si>
  <si>
    <t>10-49</t>
  </si>
  <si>
    <t>50-99</t>
  </si>
  <si>
    <t>100-199</t>
  </si>
  <si>
    <t>FCA Melsele Belgique</t>
  </si>
  <si>
    <t>A2012RH198</t>
  </si>
  <si>
    <t>HPQ-D12-999</t>
  </si>
  <si>
    <t>Leak Detector HPQ-D12-999</t>
  </si>
  <si>
    <t>Avec connecteur type Molex et câble 650mm</t>
  </si>
  <si>
    <r>
      <t>Q</t>
    </r>
    <r>
      <rPr>
        <vertAlign val="superscript"/>
        <sz val="7.5"/>
        <rFont val="Times New Roman"/>
        <family val="1"/>
      </rPr>
      <t>te</t>
    </r>
  </si>
  <si>
    <t>Prix unitaire ࠡjouter</t>
  </si>
  <si>
    <t>8,2*</t>
  </si>
  <si>
    <t>Année&gt;</t>
  </si>
  <si>
    <r>
      <t>Dans le prix il est compris : mat</t>
    </r>
    <r>
      <rPr>
        <sz val="10"/>
        <rFont val="MingLiU"/>
        <family val="3"/>
      </rPr>
      <t>鲩</t>
    </r>
    <r>
      <rPr>
        <sz val="10"/>
        <rFont val="Calibri"/>
        <family val="2"/>
      </rPr>
      <t>el, montage, emballage et transport entre Azbil et lassembleur.</t>
    </r>
  </si>
  <si>
    <r>
      <t>* les prix pour 2015 et 2016 ne sont quune estimation comme il y a pas mal de changes qui peuvent se pr</t>
    </r>
    <r>
      <rPr>
        <sz val="10"/>
        <rFont val="MS Gothic"/>
        <family val="3"/>
      </rPr>
      <t>鳥</t>
    </r>
    <r>
      <rPr>
        <sz val="10"/>
        <rFont val="Calibri"/>
        <family val="2"/>
      </rPr>
      <t>nter dans trois ans</t>
    </r>
  </si>
  <si>
    <t>Câble 650mm et connecteur Molex</t>
  </si>
  <si>
    <t xml:space="preserve"> surcoût Cable</t>
  </si>
  <si>
    <t>Stock</t>
  </si>
  <si>
    <t>(ref : Molex 0306-2031 et fiches ref : 0206-2101)</t>
  </si>
  <si>
    <t>2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</si>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</sst>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2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vertAlign val="superscript"/>
      <sz val="7.5"/>
      <name val="Times New Roman"/>
      <family val="1"/>
    </font>
    <font>
      <sz val="10"/>
      <name val="Calibri"/>
      <family val="2"/>
    </font>
    <font>
      <sz val="10"/>
      <name val="MingLiU"/>
      <family val="3"/>
    </font>
    <font>
      <sz val="10"/>
      <name val="MS Gothic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40" fontId="9" fillId="0" borderId="0" xfId="0" applyNumberFormat="1" applyFont="1" applyAlignment="1">
      <alignment vertical="center"/>
    </xf>
    <xf numFmtId="40" fontId="9" fillId="0" borderId="0" xfId="2" quotePrefix="1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6" xfId="0" applyFont="1" applyBorder="1" applyAlignment="1">
      <alignment vertical="center" wrapText="1"/>
    </xf>
    <xf numFmtId="0" fontId="19" fillId="0" borderId="0" xfId="0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1.875" style="1" customWidth="1"/>
    <col min="5" max="5" width="29.5" style="1" customWidth="1"/>
    <col min="6" max="6" width="13.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3" width="9" style="17" customWidth="1"/>
    <col min="14" max="14" width="7" style="17" bestFit="1" customWidth="1"/>
    <col min="15" max="15" width="8" style="17" bestFit="1" customWidth="1"/>
    <col min="16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82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N4" s="17" t="s">
        <v>77</v>
      </c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04" t="s">
        <v>71</v>
      </c>
      <c r="O6" s="104" t="s">
        <v>74</v>
      </c>
      <c r="P6" s="104" t="s">
        <v>72</v>
      </c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04">
        <v>4</v>
      </c>
      <c r="O7" s="104">
        <v>2012</v>
      </c>
      <c r="P7" s="104">
        <v>16.8</v>
      </c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41187</v>
      </c>
      <c r="K8" s="21"/>
      <c r="M8" s="89"/>
      <c r="N8" s="104">
        <v>25</v>
      </c>
      <c r="O8" s="104">
        <v>2013</v>
      </c>
      <c r="P8" s="104">
        <v>12.6</v>
      </c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  <c r="N9" s="104">
        <v>60</v>
      </c>
      <c r="O9" s="104">
        <v>2014</v>
      </c>
      <c r="P9" s="104">
        <v>8.1999999999999993</v>
      </c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  <c r="N10" s="104">
        <v>100</v>
      </c>
      <c r="O10" s="104">
        <v>2015</v>
      </c>
      <c r="P10" s="104" t="s">
        <v>73</v>
      </c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28</v>
      </c>
      <c r="J11" s="17"/>
      <c r="K11" s="32"/>
      <c r="M11" s="89"/>
      <c r="N11" s="104">
        <v>100</v>
      </c>
      <c r="O11" s="104">
        <v>2016</v>
      </c>
      <c r="P11" s="104" t="s">
        <v>73</v>
      </c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29</v>
      </c>
      <c r="I12" s="20"/>
      <c r="J12" s="31" t="s">
        <v>67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  <c r="N13" s="105" t="s">
        <v>75</v>
      </c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  <c r="N14" s="105" t="s">
        <v>76</v>
      </c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54</v>
      </c>
      <c r="E23" s="96" t="s">
        <v>55</v>
      </c>
      <c r="F23" s="96"/>
      <c r="G23" s="100" t="s">
        <v>62</v>
      </c>
      <c r="H23" s="48">
        <v>169.29</v>
      </c>
      <c r="I23" s="47"/>
      <c r="J23" s="47"/>
      <c r="K23" s="76" t="s">
        <v>79</v>
      </c>
      <c r="L23" s="17">
        <v>169.29</v>
      </c>
      <c r="M23" s="84">
        <v>0.4</v>
      </c>
      <c r="N23" s="17">
        <f>L23*(1-M23)</f>
        <v>101.574</v>
      </c>
      <c r="O23" s="98">
        <v>0.4</v>
      </c>
      <c r="P23" s="95">
        <f>N23/(1-O23)</f>
        <v>169.29</v>
      </c>
      <c r="Q23" s="99">
        <f>P23-N23</f>
        <v>67.715999999999994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/>
      <c r="F24" s="96"/>
      <c r="G24" s="100" t="s">
        <v>63</v>
      </c>
      <c r="H24" s="48">
        <v>156</v>
      </c>
      <c r="I24" s="47"/>
      <c r="J24" s="47"/>
      <c r="K24" s="76" t="s">
        <v>79</v>
      </c>
      <c r="L24" s="17">
        <v>169.29</v>
      </c>
      <c r="M24" s="84">
        <v>0.4</v>
      </c>
      <c r="N24" s="17">
        <f>L24*(1-M24)</f>
        <v>101.574</v>
      </c>
      <c r="O24" s="98">
        <v>0.35</v>
      </c>
      <c r="P24" s="95">
        <f>N24/(1-O24)</f>
        <v>156.2676923076923</v>
      </c>
      <c r="Q24" s="99">
        <f>P24-N24</f>
        <v>54.693692307692302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/>
      <c r="F25" s="96"/>
      <c r="G25" s="100" t="s">
        <v>64</v>
      </c>
      <c r="H25" s="48">
        <v>130</v>
      </c>
      <c r="I25" s="47"/>
      <c r="J25" s="47"/>
      <c r="K25" s="76" t="s">
        <v>79</v>
      </c>
      <c r="L25" s="17">
        <v>54.53</v>
      </c>
      <c r="M25" s="84">
        <v>0.3</v>
      </c>
      <c r="N25" s="17">
        <f>L25/(1-M25)</f>
        <v>77.900000000000006</v>
      </c>
      <c r="O25" s="84">
        <v>0.4</v>
      </c>
      <c r="P25" s="17">
        <f>N25/(1-O25)</f>
        <v>129.83333333333334</v>
      </c>
      <c r="Q25" s="99">
        <f>P25-N25</f>
        <v>51.933333333333337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/>
      <c r="F26" s="96"/>
      <c r="G26" s="100" t="s">
        <v>65</v>
      </c>
      <c r="H26" s="48">
        <v>119</v>
      </c>
      <c r="I26" s="47"/>
      <c r="J26" s="47"/>
      <c r="K26" s="76" t="s">
        <v>79</v>
      </c>
      <c r="L26" s="17">
        <v>54.53</v>
      </c>
      <c r="M26" s="84">
        <v>0.3</v>
      </c>
      <c r="N26" s="17">
        <f>L26/(1-M26)</f>
        <v>77.900000000000006</v>
      </c>
      <c r="O26" s="84">
        <v>0.35</v>
      </c>
      <c r="P26" s="17">
        <f>N26/(1-O26)</f>
        <v>119.84615384615385</v>
      </c>
      <c r="Q26" s="99">
        <f>P26-N26</f>
        <v>41.946153846153848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/>
      <c r="F27" s="96"/>
      <c r="G27" s="97"/>
      <c r="H27" s="48"/>
      <c r="I27" s="47"/>
      <c r="J27" s="47"/>
      <c r="K27" s="76"/>
      <c r="M27" s="84"/>
      <c r="O27" s="98"/>
      <c r="P27" s="95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>
        <v>2</v>
      </c>
      <c r="C28" s="11"/>
      <c r="D28" s="96" t="s">
        <v>68</v>
      </c>
      <c r="E28" s="96" t="s">
        <v>69</v>
      </c>
      <c r="F28" s="96"/>
      <c r="G28" s="100" t="s">
        <v>62</v>
      </c>
      <c r="H28" s="48">
        <f>ROUND(R28,1)</f>
        <v>197.3</v>
      </c>
      <c r="I28" s="47"/>
      <c r="J28" s="47"/>
      <c r="K28" s="76" t="s">
        <v>81</v>
      </c>
      <c r="L28" s="17">
        <v>169.29</v>
      </c>
      <c r="M28" s="84">
        <v>0.4</v>
      </c>
      <c r="N28" s="17">
        <f>L28*(1-M28)</f>
        <v>101.574</v>
      </c>
      <c r="O28" s="17">
        <v>16.8</v>
      </c>
      <c r="P28" s="17">
        <f>N28+O28</f>
        <v>118.374</v>
      </c>
      <c r="Q28" s="98">
        <v>0.4</v>
      </c>
      <c r="R28" s="95">
        <f>P28/(1-Q28)</f>
        <v>197.29</v>
      </c>
      <c r="S28" s="99">
        <f>R28-P28</f>
        <v>78.915999999999997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70</v>
      </c>
      <c r="F29" s="96"/>
      <c r="G29" s="100" t="s">
        <v>63</v>
      </c>
      <c r="H29" s="48">
        <f t="shared" ref="H29:H31" si="0">ROUND(R29,1)</f>
        <v>175.7</v>
      </c>
      <c r="I29" s="47"/>
      <c r="J29" s="47"/>
      <c r="K29" s="76" t="s">
        <v>81</v>
      </c>
      <c r="L29" s="17">
        <v>169.29</v>
      </c>
      <c r="M29" s="84">
        <v>0.4</v>
      </c>
      <c r="N29" s="17">
        <f>L29*(1-M29)</f>
        <v>101.574</v>
      </c>
      <c r="O29" s="17">
        <v>12.6</v>
      </c>
      <c r="P29" s="17">
        <f t="shared" ref="P29:P31" si="1">N29+O29</f>
        <v>114.17399999999999</v>
      </c>
      <c r="Q29" s="98">
        <v>0.35</v>
      </c>
      <c r="R29" s="95">
        <f t="shared" ref="R29:R31" si="2">P29/(1-Q29)</f>
        <v>175.65230769230769</v>
      </c>
      <c r="S29" s="99">
        <f t="shared" ref="S29:S31" si="3">R29-P29</f>
        <v>61.478307692307695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80</v>
      </c>
      <c r="F30" s="96"/>
      <c r="G30" s="100" t="s">
        <v>64</v>
      </c>
      <c r="H30" s="48">
        <f t="shared" si="0"/>
        <v>148.4</v>
      </c>
      <c r="I30" s="47"/>
      <c r="J30" s="47"/>
      <c r="K30" s="76" t="s">
        <v>81</v>
      </c>
      <c r="L30" s="17">
        <v>54.53</v>
      </c>
      <c r="M30" s="84">
        <v>0.3</v>
      </c>
      <c r="N30" s="17">
        <f>L30/(1-M30)</f>
        <v>77.900000000000006</v>
      </c>
      <c r="O30" s="17">
        <v>8.1999999999999993</v>
      </c>
      <c r="P30" s="17">
        <f t="shared" si="1"/>
        <v>86.100000000000009</v>
      </c>
      <c r="Q30" s="84">
        <v>0.42</v>
      </c>
      <c r="R30" s="95">
        <f t="shared" si="2"/>
        <v>148.44827586206895</v>
      </c>
      <c r="S30" s="99">
        <f t="shared" si="3"/>
        <v>62.348275862068945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100" t="s">
        <v>65</v>
      </c>
      <c r="H31" s="48">
        <f t="shared" si="0"/>
        <v>136.69999999999999</v>
      </c>
      <c r="I31" s="47"/>
      <c r="J31" s="47"/>
      <c r="K31" s="76" t="s">
        <v>81</v>
      </c>
      <c r="L31" s="17">
        <v>54.53</v>
      </c>
      <c r="M31" s="84">
        <v>0.3</v>
      </c>
      <c r="N31" s="17">
        <f>L31/(1-M31)</f>
        <v>77.900000000000006</v>
      </c>
      <c r="O31" s="17">
        <v>8.1999999999999993</v>
      </c>
      <c r="P31" s="17">
        <f t="shared" si="1"/>
        <v>86.100000000000009</v>
      </c>
      <c r="Q31" s="84">
        <v>0.37</v>
      </c>
      <c r="R31" s="95">
        <f t="shared" si="2"/>
        <v>136.66666666666669</v>
      </c>
      <c r="S31" s="99">
        <f t="shared" si="3"/>
        <v>50.566666666666677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M32" s="84" t="s">
        <v>78</v>
      </c>
      <c r="O32" s="98"/>
      <c r="P32" s="95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M33" s="95">
        <f>H28-H23</f>
        <v>28.010000000000019</v>
      </c>
      <c r="O33" s="98"/>
      <c r="P33" s="95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95">
        <f t="shared" ref="M34:M36" si="4">H29-H24</f>
        <v>19.699999999999989</v>
      </c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 thickBot="1">
      <c r="A35" s="17"/>
      <c r="B35" s="58"/>
      <c r="C35" s="59"/>
      <c r="D35" s="60"/>
      <c r="E35" s="61"/>
      <c r="F35" s="62"/>
      <c r="G35" s="62"/>
      <c r="H35" s="63"/>
      <c r="I35" s="64"/>
      <c r="J35" s="64"/>
      <c r="K35" s="77"/>
      <c r="M35" s="95">
        <f t="shared" si="4"/>
        <v>18.400000000000006</v>
      </c>
    </row>
    <row r="36" spans="1:250" ht="15.75" customHeight="1">
      <c r="A36" s="17"/>
      <c r="B36" s="11"/>
      <c r="C36" s="11"/>
      <c r="D36" s="12"/>
      <c r="E36" s="21"/>
      <c r="F36" s="11"/>
      <c r="G36" s="30" t="s">
        <v>4</v>
      </c>
      <c r="H36" s="48" t="s">
        <v>3</v>
      </c>
      <c r="I36" s="47"/>
      <c r="J36" s="47">
        <f>SUM(J22:J35)</f>
        <v>0</v>
      </c>
      <c r="K36" s="57"/>
      <c r="M36" s="95">
        <f t="shared" si="4"/>
        <v>17.699999999999989</v>
      </c>
    </row>
    <row r="37" spans="1:250" ht="15.75" customHeight="1">
      <c r="A37" s="17"/>
      <c r="B37" s="11"/>
      <c r="C37" s="11"/>
      <c r="D37" s="12"/>
      <c r="E37" s="41"/>
      <c r="F37" s="39"/>
      <c r="G37" s="40" t="s">
        <v>33</v>
      </c>
      <c r="H37" s="49" t="s">
        <v>3</v>
      </c>
      <c r="I37" s="50"/>
      <c r="J37" s="50">
        <v>0</v>
      </c>
      <c r="K37" s="55"/>
    </row>
    <row r="38" spans="1:250" ht="15.75" customHeight="1">
      <c r="A38" s="17"/>
      <c r="B38" s="11"/>
      <c r="C38" s="11"/>
      <c r="D38" s="12"/>
      <c r="E38" s="42"/>
      <c r="F38" s="43"/>
      <c r="G38" s="54" t="s">
        <v>37</v>
      </c>
      <c r="H38" s="51" t="s">
        <v>3</v>
      </c>
      <c r="I38" s="52"/>
      <c r="J38" s="52">
        <v>0</v>
      </c>
      <c r="K38" s="56"/>
    </row>
    <row r="39" spans="1:250" ht="15.75" customHeight="1" thickBot="1">
      <c r="A39" s="17"/>
      <c r="B39" s="59"/>
      <c r="C39" s="59"/>
      <c r="D39" s="58"/>
      <c r="E39" s="67"/>
      <c r="F39" s="68"/>
      <c r="G39" s="69" t="s">
        <v>34</v>
      </c>
      <c r="H39" s="70" t="s">
        <v>3</v>
      </c>
      <c r="I39" s="71"/>
      <c r="J39" s="71"/>
      <c r="K39" s="72"/>
    </row>
    <row r="40" spans="1:250" ht="15.75" customHeight="1">
      <c r="A40" s="17"/>
      <c r="B40" s="11"/>
      <c r="C40" s="11"/>
      <c r="D40" s="12"/>
      <c r="E40" s="21"/>
      <c r="F40" s="11"/>
      <c r="G40" s="29" t="s">
        <v>35</v>
      </c>
      <c r="H40" s="48" t="s">
        <v>3</v>
      </c>
      <c r="I40" s="47"/>
      <c r="J40" s="47">
        <f>SUM(J36:J39)</f>
        <v>0</v>
      </c>
      <c r="K40" s="57"/>
    </row>
    <row r="41" spans="1:250" ht="15.75" customHeight="1" thickBot="1">
      <c r="A41" s="17"/>
      <c r="B41" s="59"/>
      <c r="C41" s="59"/>
      <c r="D41" s="58"/>
      <c r="E41" s="61"/>
      <c r="F41" s="59"/>
      <c r="G41" s="65" t="s">
        <v>36</v>
      </c>
      <c r="H41" s="63" t="s">
        <v>3</v>
      </c>
      <c r="I41" s="64"/>
      <c r="J41" s="64">
        <f>0.196*J40</f>
        <v>0</v>
      </c>
      <c r="K41" s="66"/>
    </row>
    <row r="42" spans="1:250" ht="15.75" customHeight="1">
      <c r="A42" s="17"/>
      <c r="B42" s="11"/>
      <c r="C42" s="11"/>
      <c r="D42" s="12"/>
      <c r="E42" s="17"/>
      <c r="F42" s="11"/>
      <c r="G42" s="53" t="s">
        <v>4</v>
      </c>
      <c r="H42" s="48" t="s">
        <v>3</v>
      </c>
      <c r="I42" s="47"/>
      <c r="J42" s="48">
        <f>SUM(J40:J41)</f>
        <v>0</v>
      </c>
      <c r="K42" s="57"/>
    </row>
    <row r="43" spans="1:250" ht="15.75" customHeight="1">
      <c r="A43" s="17"/>
      <c r="B43" s="11"/>
      <c r="C43" s="11"/>
      <c r="D43" s="12"/>
      <c r="E43" s="17"/>
      <c r="F43" s="11"/>
      <c r="G43" s="53"/>
      <c r="H43" s="48"/>
      <c r="I43" s="47"/>
      <c r="J43" s="48"/>
      <c r="K43" s="57"/>
    </row>
    <row r="44" spans="1:250" s="17" customFormat="1" ht="15.75" customHeight="1">
      <c r="B44" s="26" t="s">
        <v>53</v>
      </c>
      <c r="C44" s="11"/>
      <c r="D44" s="12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 t="s">
        <v>38</v>
      </c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39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40</v>
      </c>
      <c r="E50" s="18" t="s">
        <v>66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47</v>
      </c>
      <c r="E51" s="87" t="s">
        <v>51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48</v>
      </c>
      <c r="E52" s="17" t="s">
        <v>41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52</v>
      </c>
      <c r="E53" s="22" t="s">
        <v>42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49</v>
      </c>
      <c r="E54" s="17" t="s">
        <v>43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50</v>
      </c>
      <c r="E55" s="11" t="s">
        <v>44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15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46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2012-05-15T10:29:02Z</cp:lastPrinted>
  <dcterms:created xsi:type="dcterms:W3CDTF">2000-06-29T05:08:18Z</dcterms:created>
  <dcterms:modified xsi:type="dcterms:W3CDTF">2012-10-05T12:45:40Z</dcterms:modified>
</cp:coreProperties>
</file>