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P33" i="1" s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<sst xmlns="http://schemas.openxmlformats.org/spreadsheetml/2006/main" count="93" uniqueCount="77">
  <si>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</si>
  <si>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</si>
  <si>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</si>
  <si>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</si>
  <si>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</si>
  <si>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</si>
  <si>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</si>
  <si>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</si>
  <si>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</si>
  <si>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</si>
  <si>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</si>
  <si>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</si>
  <si>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</si>
  <si>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</si>
  <si>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</si>
  <si>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</si>
  <si>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</si>
  <si>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</si>
  <si>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</si>
  <si>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</si>
  <si>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</si>
  <si>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</si>
  <si>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</si>
  <si>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</si>
  <si>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</si>
  <si>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</si>
  <si>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</si>
  <si>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</si>
  <si>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</si>
  <si>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</si>
  <si>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</si>
  <si>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</si>
  <si>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</si>
  <si>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</si>
  <si>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</si>
  <si>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</si>
  <si>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</si>
  <si>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</si>
  <si>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</si>
  <si>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</si>
  <si>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</si>
  <si>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</si>
  <si>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</si>
  <si>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</si>
  <si>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</si>
  <si>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</si>
  <si>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</si>
  <si>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</si>
  <si>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</si>
  <si>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</si>
  <si>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</si>
  <si>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</si>
  <si>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</si>
  <si>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</si>
  <si>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A2012RH179</t>
  </si>
  <si>
    <t>Frédéric GERBER</t>
  </si>
  <si>
    <t>Yokogawa France SAS                                       </t>
  </si>
  <si>
    <t>78147 Vélizy-Villacoublay Cedex, France          </t>
  </si>
  <si>
    <t>Frederic.Gerber@fr.yokogawa.com</t>
  </si>
  <si>
    <t>17, rue Paul Dautier - BP 267                      </t>
  </si>
  <si>
    <t>Intra-Automation 02/05/12</t>
  </si>
  <si>
    <t>12/31011</t>
  </si>
  <si>
    <t>MBL-500-SX-SX-A06-A66</t>
  </si>
  <si>
    <t>Débitmètre à orifice type Meter Run</t>
  </si>
  <si>
    <t>Connexion transmetteur par bride et vanne 3 voies</t>
  </si>
  <si>
    <t>Matériau:</t>
  </si>
  <si>
    <t>Plaque: SUS316L</t>
  </si>
  <si>
    <t>Fixation plaque: SUS316L</t>
  </si>
  <si>
    <t>Tube (meter run) : SUS316L</t>
  </si>
  <si>
    <t>Brides: SUS316L</t>
  </si>
  <si>
    <t>Manifold: SUS316L</t>
  </si>
  <si>
    <t>dito</t>
  </si>
  <si>
    <t>Brides DN100 PN16 Forme D suivant EN1092-1/11</t>
  </si>
  <si>
    <t>Brides DN250 PN16 Forme B suivant EN1092-1/11</t>
  </si>
  <si>
    <t>6</t>
  </si>
  <si>
    <t>Ex work Allemagne</t>
  </si>
  <si>
    <t>Calculs et données techniques en fichiers joints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</si>
</sst>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37" sqref="D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41031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60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61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2</v>
      </c>
      <c r="H23" s="48">
        <v>2609</v>
      </c>
      <c r="I23" s="47"/>
      <c r="J23" s="47">
        <f>G23*H23</f>
        <v>5218</v>
      </c>
      <c r="K23" s="76" t="s">
        <v>74</v>
      </c>
      <c r="L23" s="17">
        <v>1957</v>
      </c>
      <c r="M23" s="84">
        <v>0</v>
      </c>
      <c r="N23" s="17">
        <f>L23*(1-M23)</f>
        <v>1957</v>
      </c>
      <c r="O23" s="98">
        <v>0.25</v>
      </c>
      <c r="P23" s="95">
        <f>N23/(1-O23)</f>
        <v>2609.3333333333335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62</v>
      </c>
      <c r="E33" s="96" t="s">
        <v>71</v>
      </c>
      <c r="F33" s="96"/>
      <c r="G33" s="97">
        <v>2</v>
      </c>
      <c r="H33" s="48">
        <v>4493</v>
      </c>
      <c r="I33" s="47"/>
      <c r="J33" s="47">
        <f>G33*H33</f>
        <v>8986</v>
      </c>
      <c r="K33" s="76" t="s">
        <v>74</v>
      </c>
      <c r="L33" s="17">
        <v>3370</v>
      </c>
      <c r="M33" s="84">
        <v>0</v>
      </c>
      <c r="N33" s="17">
        <f>L33*(1-M33)</f>
        <v>3370</v>
      </c>
      <c r="O33" s="98">
        <v>0.25</v>
      </c>
      <c r="P33" s="95">
        <f>N33/(1-O33)</f>
        <v>4493.333333333333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 t="s">
        <v>76</v>
      </c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14204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33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37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34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35</v>
      </c>
      <c r="H44" s="48" t="s">
        <v>3</v>
      </c>
      <c r="I44" s="47"/>
      <c r="J44" s="47">
        <f>SUM(J40:J43)</f>
        <v>14204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36</v>
      </c>
      <c r="H45" s="63" t="s">
        <v>3</v>
      </c>
      <c r="I45" s="64"/>
      <c r="J45" s="64">
        <f>0.196*J44</f>
        <v>2783.9839999999999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16987.984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53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38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75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2012-05-02T13:17:27Z</dcterms:modified>
</cp:coreProperties>
</file>