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P37" i="1" l="1"/>
  <c r="N37" i="1"/>
  <c r="P32" i="1"/>
  <c r="N32" i="1"/>
  <c r="L37" i="1"/>
  <c r="L32" i="1"/>
  <c r="L23" i="1"/>
  <c r="J37" i="1" l="1"/>
  <c r="J32" i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<sst xmlns="http://schemas.openxmlformats.org/spreadsheetml/2006/main" count="102" uniqueCount="84">
  <si>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</si>
  <si>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</si>
  <si>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</si>
  <si>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</si>
  <si>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</si>
  <si>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</si>
  <si>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</si>
  <si>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</si>
  <si>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</si>
  <si>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</si>
  <si>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</si>
  <si>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</si>
  <si>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</si>
  <si>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</si>
  <si>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</si>
  <si>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</si>
  <si>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</si>
  <si>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</si>
  <si>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</si>
  <si>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</si>
  <si>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</si>
  <si>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</si>
  <si>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</si>
  <si>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</si>
  <si>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</si>
  <si>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</si>
  <si>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</si>
  <si>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</si>
  <si>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</si>
  <si>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</si>
  <si>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</si>
  <si>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</si>
  <si>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</si>
  <si>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</si>
  <si>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</si>
  <si>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</si>
  <si>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</si>
  <si>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</si>
  <si>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</si>
  <si>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</si>
  <si>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</si>
  <si>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</si>
  <si>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</si>
  <si>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</si>
  <si>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</si>
  <si>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</si>
  <si>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</si>
  <si>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</si>
  <si>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</si>
  <si>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</si>
  <si>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</si>
  <si>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</si>
  <si>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</si>
  <si>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</si>
  <si>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A2012RH177</t>
  </si>
  <si>
    <t>Pascal CHAPPELLIER</t>
  </si>
  <si>
    <t>TECHNIPLAST SAS</t>
  </si>
  <si>
    <t>Zone Artisanale</t>
  </si>
  <si>
    <t>BP 20005</t>
  </si>
  <si>
    <t>57 660 GROSTENQUIN</t>
  </si>
  <si>
    <t>03 87 01 77 77</t>
  </si>
  <si>
    <t>03 87 01 78 28</t>
  </si>
  <si>
    <t>06 83 87 89 03</t>
  </si>
  <si>
    <t>pascal.chappellier@techniplast-sas.com</t>
  </si>
  <si>
    <t>Débitmètre à Flotteur type TUBUX</t>
  </si>
  <si>
    <t>Modèle: E6500</t>
  </si>
  <si>
    <t>Flotteur Aluminium guidé</t>
  </si>
  <si>
    <t>Armature Inox, tube verre borosilicate</t>
  </si>
  <si>
    <t>Joint : viton</t>
  </si>
  <si>
    <t>Sans contact</t>
  </si>
  <si>
    <t>Dito</t>
  </si>
  <si>
    <t>Modèle: D1000</t>
  </si>
  <si>
    <t>Plage de mesure: 2,1 à 21Nm3/h sous 1 bar</t>
  </si>
  <si>
    <t>Modèle: E20000</t>
  </si>
  <si>
    <t>Plage de mesure: 150 à 440Nm3/h sous 1 bar</t>
  </si>
  <si>
    <t>Livré GROSTENQUIN</t>
  </si>
  <si>
    <t>1</t>
  </si>
  <si>
    <t>7ME5812-5DF14-0DH0</t>
  </si>
  <si>
    <t>Plage de mesure: 14 à 140Nm3/h sous 1 bar  Air</t>
  </si>
  <si>
    <t>Connexion G1 1/2" femelle inox</t>
  </si>
  <si>
    <t>7ME5812-5JF14-0DH0</t>
  </si>
  <si>
    <t>Connexion G1 femelle inox</t>
  </si>
  <si>
    <t>7ME5812-4DF14-0DF0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</si>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</sst>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cal.chappellier@techniplast-sa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D42" sqref="D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83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41075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77</v>
      </c>
      <c r="E23" s="96" t="s">
        <v>64</v>
      </c>
      <c r="F23" s="96"/>
      <c r="G23" s="97">
        <v>1</v>
      </c>
      <c r="H23" s="48">
        <v>430</v>
      </c>
      <c r="I23" s="47"/>
      <c r="J23" s="47">
        <f>G23*H23</f>
        <v>430</v>
      </c>
      <c r="K23" s="76" t="s">
        <v>76</v>
      </c>
      <c r="L23" s="17">
        <f>362</f>
        <v>362</v>
      </c>
      <c r="M23" s="84">
        <v>0.37</v>
      </c>
      <c r="N23" s="17">
        <f>L23*(1-M23)</f>
        <v>228.06</v>
      </c>
      <c r="O23" s="98">
        <v>0.47</v>
      </c>
      <c r="P23" s="95">
        <f>N23/(1-O23)</f>
        <v>430.30188679245282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80</v>
      </c>
      <c r="E32" s="96" t="s">
        <v>70</v>
      </c>
      <c r="F32" s="96"/>
      <c r="G32" s="97">
        <v>1</v>
      </c>
      <c r="H32" s="48">
        <v>520</v>
      </c>
      <c r="I32" s="47"/>
      <c r="J32" s="47">
        <f>G32*H32</f>
        <v>520</v>
      </c>
      <c r="K32" s="76" t="s">
        <v>76</v>
      </c>
      <c r="L32" s="17">
        <f>50+362</f>
        <v>412</v>
      </c>
      <c r="M32" s="84">
        <v>0.37</v>
      </c>
      <c r="N32" s="17">
        <f>L32*(1-M32)</f>
        <v>259.56</v>
      </c>
      <c r="O32" s="98">
        <v>0.5</v>
      </c>
      <c r="P32" s="95">
        <f>N32/(1-O32)</f>
        <v>519.12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79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96" t="s">
        <v>82</v>
      </c>
      <c r="E37" s="96" t="s">
        <v>70</v>
      </c>
      <c r="F37" s="96"/>
      <c r="G37" s="97">
        <v>1</v>
      </c>
      <c r="H37" s="48">
        <v>367</v>
      </c>
      <c r="I37" s="47"/>
      <c r="J37" s="47">
        <f>G37*H37</f>
        <v>367</v>
      </c>
      <c r="K37" s="76" t="s">
        <v>76</v>
      </c>
      <c r="L37" s="17">
        <f>245</f>
        <v>245</v>
      </c>
      <c r="M37" s="84">
        <v>0.37</v>
      </c>
      <c r="N37" s="17">
        <f>L37*(1-M37)</f>
        <v>154.35</v>
      </c>
      <c r="O37" s="98">
        <v>0.57999999999999996</v>
      </c>
      <c r="P37" s="95">
        <f>N37/(1-O37)</f>
        <v>367.49999999999994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1317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33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37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34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35</v>
      </c>
      <c r="H47" s="48" t="s">
        <v>3</v>
      </c>
      <c r="I47" s="47"/>
      <c r="J47" s="47">
        <f>SUM(J43:J46)</f>
        <v>1317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36</v>
      </c>
      <c r="H48" s="63" t="s">
        <v>3</v>
      </c>
      <c r="I48" s="64"/>
      <c r="J48" s="64">
        <f>0.196*J47</f>
        <v>258.13200000000001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1575.1320000000001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53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38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39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40</v>
      </c>
      <c r="E57" s="18" t="s">
        <v>75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47</v>
      </c>
      <c r="E58" s="87" t="s">
        <v>51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48</v>
      </c>
      <c r="E59" s="17" t="s">
        <v>41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22" t="s">
        <v>42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50</v>
      </c>
      <c r="E62" s="11" t="s">
        <v>44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45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pascal.chappellier@techniplast-sas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2012-04-27T13:50:03Z</cp:lastPrinted>
  <dcterms:created xsi:type="dcterms:W3CDTF">2000-06-29T05:08:18Z</dcterms:created>
  <dcterms:modified xsi:type="dcterms:W3CDTF">2012-06-15T09:58:52Z</dcterms:modified>
</cp:coreProperties>
</file>