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QUOTE!$A$1:$K$61</definedName>
  </definedNames>
  <calcPr calcId="145621"/>
</workbook>
</file>

<file path=xl/calcChain.xml><?xml version="1.0" encoding="utf-8"?>
<calcChain xmlns="http://schemas.openxmlformats.org/spreadsheetml/2006/main">
  <c r="L23" i="1" l="1"/>
  <c r="N32" i="1" l="1"/>
  <c r="J32" i="1"/>
  <c r="J23" i="1" l="1"/>
  <c r="J35" i="1" s="1"/>
  <c r="N23" i="1"/>
  <c r="P23" i="1" s="1"/>
  <c r="J39" i="1" l="1"/>
  <c r="J40" i="1" l="1"/>
  <c r="J41" i="1" s="1"/>
</calcChain>
</file>

<file path=xl/sharedStrings.xml><?xml version="1.0" encoding="utf-8"?>
<sst xmlns="http://schemas.openxmlformats.org/spreadsheetml/2006/main" count="92" uniqueCount="77">
  <si>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</si>
  <si>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</si>
  <si>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</si>
  <si>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</si>
  <si>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</si>
  <si>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</si>
  <si>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</si>
  <si>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</si>
  <si>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</si>
  <si>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</si>
  <si>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</si>
  <si>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</si>
  <si>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</si>
  <si>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</si>
  <si>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</si>
  <si>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</si>
  <si>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</si>
  <si>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</si>
  <si>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</si>
  <si>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</si>
  <si>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</si>
  <si>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</si>
  <si>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</si>
  <si>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</si>
  <si>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</si>
  <si>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</si>
  <si>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</si>
  <si>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</si>
  <si>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</si>
  <si>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</si>
  <si>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</si>
  <si>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</si>
  <si>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</si>
  <si>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</si>
  <si>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</si>
  <si>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</si>
  <si>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</si>
  <si>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</si>
  <si>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</si>
  <si>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</si>
  <si>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</si>
  <si>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</si>
  <si>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</si>
  <si>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</si>
  <si>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</si>
  <si>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</si>
  <si>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</si>
  <si>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</si>
  <si>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</si>
  <si>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</si>
  <si>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</si>
  <si>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</si>
  <si>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</si>
  <si>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</si>
  <si>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Franco</t>
  </si>
  <si>
    <t>Jean Claude REYBAUD</t>
  </si>
  <si>
    <t>Consultant SERES Technologies</t>
  </si>
  <si>
    <t>Tel: +33 (0)4 42 90 47 68</t>
  </si>
  <si>
    <t>Fax: +33 (0)4 42 90 71 97</t>
  </si>
  <si>
    <t>Mail: jean-claude.reybaud.ext@areva.com</t>
  </si>
  <si>
    <t>HELION / Groupe AREVA</t>
  </si>
  <si>
    <t>Domaine du petit Arbois</t>
  </si>
  <si>
    <t>13545 Aix en Provence Cedex 04</t>
  </si>
  <si>
    <t>Bâtiment Jules Verne BP71</t>
  </si>
  <si>
    <t>Avec afficheur intégré</t>
  </si>
  <si>
    <t>Matériau: SUS316</t>
  </si>
  <si>
    <t>Connexion: 1/2" swagelok</t>
  </si>
  <si>
    <t>Débitmètre Thermique Massique CMS</t>
  </si>
  <si>
    <t>Alimentation: 24Vdc sortie : 4-20mA</t>
  </si>
  <si>
    <t>6</t>
  </si>
  <si>
    <t>Certificat d'étalonnage</t>
  </si>
  <si>
    <t>81446594-005</t>
  </si>
  <si>
    <t>Connecteur et câble 5 mètres</t>
  </si>
  <si>
    <t>A2012RH173</t>
  </si>
  <si>
    <t>CMS0200BTSN2000D0</t>
  </si>
  <si>
    <t>Débit: 0-200Nl/mn 20°C à 101,325Kpas</t>
  </si>
  <si>
    <t>Média: Azote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</si>
</sst>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ean-claude.reybaud.ext@areva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8"/>
  <sheetViews>
    <sheetView tabSelected="1" zoomScaleNormal="100" workbookViewId="0">
      <selection activeCell="G33" sqref="G3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22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18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21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96" t="s">
        <v>60</v>
      </c>
      <c r="E8" s="8"/>
      <c r="F8" s="21"/>
      <c r="G8" s="21"/>
      <c r="H8" s="30" t="s">
        <v>1</v>
      </c>
      <c r="I8" s="17"/>
      <c r="J8" s="74">
        <v>41024</v>
      </c>
      <c r="K8" s="21"/>
      <c r="M8" s="89"/>
    </row>
    <row r="9" spans="1:250" ht="15.75" customHeight="1">
      <c r="A9" s="17"/>
      <c r="B9" s="21"/>
      <c r="C9" s="21"/>
      <c r="D9" s="96" t="s">
        <v>61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63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62</v>
      </c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F12" s="21"/>
      <c r="G12" s="17"/>
      <c r="H12" s="20" t="s">
        <v>31</v>
      </c>
      <c r="I12" s="20"/>
      <c r="J12" s="31" t="s">
        <v>73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56</v>
      </c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57</v>
      </c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58</v>
      </c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 t="s">
        <v>59</v>
      </c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74</v>
      </c>
      <c r="E23" s="17" t="s">
        <v>67</v>
      </c>
      <c r="G23" s="17">
        <v>1</v>
      </c>
      <c r="H23" s="48">
        <v>1445</v>
      </c>
      <c r="I23" s="47"/>
      <c r="J23" s="47">
        <f>G23*H23</f>
        <v>1445</v>
      </c>
      <c r="K23" s="76" t="s">
        <v>69</v>
      </c>
      <c r="L23" s="17">
        <f>1490+50+25</f>
        <v>1565</v>
      </c>
      <c r="M23" s="84">
        <v>0.4</v>
      </c>
      <c r="N23" s="17">
        <f>L23*(1-M23)</f>
        <v>939</v>
      </c>
      <c r="O23" s="97">
        <v>0.35</v>
      </c>
      <c r="P23" s="95">
        <f>N23/(1-O23)</f>
        <v>1444.6153846153845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17" t="s">
        <v>75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17" t="s">
        <v>76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17" t="s">
        <v>64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17" t="s">
        <v>65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17" t="s">
        <v>66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17" t="s">
        <v>70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17" t="s">
        <v>68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2</v>
      </c>
      <c r="C32" s="11"/>
      <c r="D32" s="96" t="s">
        <v>71</v>
      </c>
      <c r="E32" s="17" t="s">
        <v>72</v>
      </c>
      <c r="G32" s="17">
        <v>1</v>
      </c>
      <c r="H32" s="48">
        <v>35</v>
      </c>
      <c r="I32" s="47"/>
      <c r="J32" s="47">
        <f>G32*H32</f>
        <v>35</v>
      </c>
      <c r="K32" s="76" t="s">
        <v>69</v>
      </c>
      <c r="L32" s="17">
        <v>35</v>
      </c>
      <c r="M32" s="84">
        <v>0.4</v>
      </c>
      <c r="N32" s="17">
        <f>L32*(1-M32)</f>
        <v>21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ht="15.75" customHeight="1" thickBot="1">
      <c r="A34" s="17"/>
      <c r="B34" s="58"/>
      <c r="C34" s="59"/>
      <c r="D34" s="60"/>
      <c r="E34" s="61"/>
      <c r="F34" s="62"/>
      <c r="G34" s="62"/>
      <c r="H34" s="63"/>
      <c r="I34" s="64"/>
      <c r="J34" s="64"/>
      <c r="K34" s="77"/>
    </row>
    <row r="35" spans="1:250" ht="15.75" customHeight="1">
      <c r="A35" s="17"/>
      <c r="B35" s="11"/>
      <c r="C35" s="11"/>
      <c r="D35" s="12"/>
      <c r="E35" s="21"/>
      <c r="F35" s="11"/>
      <c r="G35" s="30" t="s">
        <v>4</v>
      </c>
      <c r="H35" s="48" t="s">
        <v>3</v>
      </c>
      <c r="I35" s="47"/>
      <c r="J35" s="47">
        <f>SUM(J22:J34)</f>
        <v>1480</v>
      </c>
      <c r="K35" s="57"/>
    </row>
    <row r="36" spans="1:250" ht="15.75" customHeight="1">
      <c r="A36" s="17"/>
      <c r="B36" s="11"/>
      <c r="C36" s="11"/>
      <c r="D36" s="12"/>
      <c r="E36" s="41"/>
      <c r="F36" s="39"/>
      <c r="G36" s="40" t="s">
        <v>35</v>
      </c>
      <c r="H36" s="49" t="s">
        <v>3</v>
      </c>
      <c r="I36" s="50"/>
      <c r="J36" s="50">
        <v>0</v>
      </c>
      <c r="K36" s="55"/>
    </row>
    <row r="37" spans="1:250" ht="15.75" customHeight="1">
      <c r="A37" s="17"/>
      <c r="B37" s="11"/>
      <c r="C37" s="11"/>
      <c r="D37" s="12"/>
      <c r="E37" s="42"/>
      <c r="F37" s="43"/>
      <c r="G37" s="54" t="s">
        <v>39</v>
      </c>
      <c r="H37" s="51" t="s">
        <v>3</v>
      </c>
      <c r="I37" s="52"/>
      <c r="J37" s="52">
        <v>0</v>
      </c>
      <c r="K37" s="56"/>
    </row>
    <row r="38" spans="1:250" ht="15.75" customHeight="1" thickBot="1">
      <c r="A38" s="17"/>
      <c r="B38" s="59"/>
      <c r="C38" s="59"/>
      <c r="D38" s="58"/>
      <c r="E38" s="67"/>
      <c r="F38" s="68"/>
      <c r="G38" s="69" t="s">
        <v>36</v>
      </c>
      <c r="H38" s="70" t="s">
        <v>3</v>
      </c>
      <c r="I38" s="71"/>
      <c r="J38" s="71">
        <v>0</v>
      </c>
      <c r="K38" s="72"/>
    </row>
    <row r="39" spans="1:250" ht="15.75" customHeight="1">
      <c r="A39" s="17"/>
      <c r="B39" s="11"/>
      <c r="C39" s="11"/>
      <c r="D39" s="12"/>
      <c r="E39" s="21"/>
      <c r="F39" s="11"/>
      <c r="G39" s="29" t="s">
        <v>37</v>
      </c>
      <c r="H39" s="48" t="s">
        <v>3</v>
      </c>
      <c r="I39" s="47"/>
      <c r="J39" s="47">
        <f>SUM(J35:J38)</f>
        <v>1480</v>
      </c>
      <c r="K39" s="57"/>
    </row>
    <row r="40" spans="1:250" ht="15.75" customHeight="1" thickBot="1">
      <c r="A40" s="17"/>
      <c r="B40" s="59"/>
      <c r="C40" s="59"/>
      <c r="D40" s="58"/>
      <c r="E40" s="61"/>
      <c r="F40" s="59"/>
      <c r="G40" s="65" t="s">
        <v>38</v>
      </c>
      <c r="H40" s="63" t="s">
        <v>3</v>
      </c>
      <c r="I40" s="64"/>
      <c r="J40" s="64">
        <f>0.196*J39</f>
        <v>290.08</v>
      </c>
      <c r="K40" s="66"/>
    </row>
    <row r="41" spans="1:250" ht="15.75" customHeight="1">
      <c r="A41" s="17"/>
      <c r="B41" s="11"/>
      <c r="C41" s="11"/>
      <c r="D41" s="12"/>
      <c r="E41" s="17"/>
      <c r="F41" s="11"/>
      <c r="G41" s="53" t="s">
        <v>4</v>
      </c>
      <c r="H41" s="48" t="s">
        <v>3</v>
      </c>
      <c r="I41" s="47"/>
      <c r="J41" s="48">
        <f>SUM(J39:J40)</f>
        <v>1770.08</v>
      </c>
      <c r="K41" s="57"/>
    </row>
    <row r="42" spans="1:250" ht="15.75" customHeight="1">
      <c r="A42" s="17"/>
      <c r="B42" s="11"/>
      <c r="C42" s="11"/>
      <c r="D42" s="12"/>
      <c r="E42" s="17"/>
      <c r="F42" s="11"/>
      <c r="G42" s="53"/>
      <c r="H42" s="48"/>
      <c r="I42" s="47"/>
      <c r="J42" s="48"/>
      <c r="K42" s="57"/>
    </row>
    <row r="43" spans="1:250" s="17" customFormat="1" ht="15.75" customHeight="1">
      <c r="B43" s="26" t="s">
        <v>9</v>
      </c>
      <c r="C43" s="11"/>
      <c r="D43" s="12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 t="s">
        <v>40</v>
      </c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18"/>
      <c r="E47" s="11"/>
      <c r="F47" s="11"/>
      <c r="G47" s="13"/>
      <c r="H47" s="19"/>
      <c r="I47" s="11"/>
      <c r="J47" s="15"/>
      <c r="K47" s="16"/>
      <c r="L47" s="2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C48" s="11"/>
      <c r="D48" s="73" t="s">
        <v>41</v>
      </c>
      <c r="E48" s="11"/>
      <c r="F48" s="11"/>
      <c r="G48" s="13"/>
      <c r="H48" s="14"/>
      <c r="I48" s="11"/>
      <c r="J48" s="7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53" t="s">
        <v>42</v>
      </c>
      <c r="E49" s="18" t="s">
        <v>54</v>
      </c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49</v>
      </c>
      <c r="E50" s="87" t="s">
        <v>20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50</v>
      </c>
      <c r="E51" s="17" t="s">
        <v>43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51</v>
      </c>
      <c r="E52" s="22" t="s">
        <v>44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52</v>
      </c>
      <c r="E53" s="17" t="s">
        <v>45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53" t="s">
        <v>53</v>
      </c>
      <c r="E54" s="11" t="s">
        <v>46</v>
      </c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 t="s">
        <v>47</v>
      </c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8"/>
      <c r="C59" s="8"/>
      <c r="D59" s="11"/>
      <c r="E59" s="11"/>
      <c r="F59" s="11"/>
      <c r="G59" s="23"/>
      <c r="H59" s="11"/>
      <c r="I59" s="11"/>
      <c r="J59" s="23"/>
      <c r="K59" s="2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16</v>
      </c>
      <c r="C60" s="11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48</v>
      </c>
      <c r="C61" s="8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display="mailto:jean-claude.reybaud.ext@areva.com"/>
  </hyperlinks>
  <printOptions horizontalCentered="1"/>
  <pageMargins left="0.33" right="0.27" top="0.32" bottom="0.33" header="0.24" footer="0.196850393700787"/>
  <pageSetup paperSize="9" scale="77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2012-04-12T08:59:35Z</cp:lastPrinted>
  <dcterms:created xsi:type="dcterms:W3CDTF">2000-06-29T05:08:18Z</dcterms:created>
  <dcterms:modified xsi:type="dcterms:W3CDTF">2012-04-25T10:39:52Z</dcterms:modified>
</cp:coreProperties>
</file>