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L42" i="1" l="1"/>
  <c r="N42" i="1" s="1"/>
  <c r="P42" i="1" s="1"/>
  <c r="L38" i="1"/>
  <c r="N38" i="1" s="1"/>
  <c r="P38" i="1" s="1"/>
  <c r="L34" i="1"/>
  <c r="N34" i="1" s="1"/>
  <c r="P34" i="1" s="1"/>
  <c r="L32" i="1"/>
  <c r="N32" i="1" s="1"/>
  <c r="P32" i="1" s="1"/>
  <c r="L31" i="1"/>
  <c r="L27" i="1"/>
  <c r="N27" i="1" s="1"/>
  <c r="P27" i="1" s="1"/>
  <c r="L23" i="1"/>
  <c r="N31" i="1"/>
  <c r="P31" i="1" s="1"/>
  <c r="J32" i="1" l="1"/>
  <c r="J31" i="1"/>
  <c r="J27" i="1"/>
  <c r="N23" i="1" l="1"/>
  <c r="P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<sst xmlns="http://schemas.openxmlformats.org/spreadsheetml/2006/main" count="105" uniqueCount="84">
  <si>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</si>
  <si>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</si>
  <si>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</si>
  <si>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</si>
  <si>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</si>
  <si>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</si>
  <si>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</si>
  <si>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</si>
  <si>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</si>
  <si>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</si>
  <si>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</si>
  <si>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</si>
  <si>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</si>
  <si>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</si>
  <si>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</si>
  <si>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</si>
  <si>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</si>
  <si>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</si>
  <si>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</si>
  <si>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</si>
  <si>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</si>
  <si>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</si>
  <si>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</si>
  <si>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</si>
  <si>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</si>
  <si>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</si>
  <si>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</si>
  <si>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</si>
  <si>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</si>
  <si>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</si>
  <si>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</si>
  <si>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</si>
  <si>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</si>
  <si>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</si>
  <si>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</si>
  <si>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</si>
  <si>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</si>
  <si>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</si>
  <si>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</si>
  <si>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</si>
  <si>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</si>
  <si>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</si>
  <si>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</si>
  <si>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</si>
  <si>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</si>
  <si>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</si>
  <si>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</si>
  <si>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</si>
  <si>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</si>
  <si>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</si>
  <si>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</si>
  <si>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</si>
  <si>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</si>
  <si>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</si>
  <si>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Peter RIEDERER</t>
  </si>
  <si>
    <t>Centre Scientifique et Technique du Bâtiment</t>
  </si>
  <si>
    <t>Tél : +33-(0)4-93-95-64-42</t>
  </si>
  <si>
    <t>Fax : +33-(0)4-93-95-64-31</t>
  </si>
  <si>
    <t>A2012RH160</t>
  </si>
  <si>
    <t>290 Route des Lucioles BP 209</t>
  </si>
  <si>
    <t>06904 Sophia Antipolis Cedex</t>
  </si>
  <si>
    <t>France</t>
  </si>
  <si>
    <t>521 501-34211</t>
  </si>
  <si>
    <t>Longueur de sonde: 350mm</t>
  </si>
  <si>
    <t>Gamme de mesure: 0-20m/s</t>
  </si>
  <si>
    <t>Haute précision: 1% avec certificat</t>
  </si>
  <si>
    <t>Mesure de température : -40°c à +85°C</t>
  </si>
  <si>
    <t>2 sorties: 010V/4-20mA</t>
  </si>
  <si>
    <t>Alimentation: 24Vdc</t>
  </si>
  <si>
    <t>Précision standard: 3%</t>
  </si>
  <si>
    <t>523 565</t>
  </si>
  <si>
    <t>connecteur 5 pin et câble 5 mètres</t>
  </si>
  <si>
    <t>517 206</t>
  </si>
  <si>
    <t>Raccord de passage Laiton G1/2</t>
  </si>
  <si>
    <t>Sonde thermique massique SS20.500</t>
  </si>
  <si>
    <t>506 690-1-33221</t>
  </si>
  <si>
    <t>Sonde thermique massique SS20.260</t>
  </si>
  <si>
    <t>Longueur de sonde: 200mm</t>
  </si>
  <si>
    <t>Précision standard: 5%</t>
  </si>
  <si>
    <t>Haute précision: 3% avec certificat</t>
  </si>
  <si>
    <t>1 sortie 4-20mA</t>
  </si>
  <si>
    <t>avec câble 2 mètres</t>
  </si>
  <si>
    <t>Franco en France</t>
  </si>
  <si>
    <t>40% à la commande, reste à 30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</si>
</sst>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zoomScaleNormal="100" workbookViewId="0">
      <selection activeCell="J36" sqref="J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.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55</v>
      </c>
      <c r="F8" s="21"/>
      <c r="G8" s="21"/>
      <c r="H8" s="30" t="s">
        <v>1</v>
      </c>
      <c r="I8" s="17"/>
      <c r="J8" s="74">
        <v>41012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30</v>
      </c>
      <c r="I12" s="20"/>
      <c r="J12" s="31" t="s">
        <v>58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74</v>
      </c>
      <c r="F23" s="96"/>
      <c r="G23" s="97">
        <v>20</v>
      </c>
      <c r="H23" s="48">
        <v>570</v>
      </c>
      <c r="I23" s="47"/>
      <c r="J23" s="47">
        <f>G23*H23</f>
        <v>11400</v>
      </c>
      <c r="K23" s="76" t="s">
        <v>21</v>
      </c>
      <c r="L23" s="103">
        <f>H23</f>
        <v>570</v>
      </c>
      <c r="M23" s="84">
        <v>0.38</v>
      </c>
      <c r="N23" s="17">
        <f>L23*(1-M23)</f>
        <v>353.4</v>
      </c>
      <c r="O23" s="98">
        <v>0.3</v>
      </c>
      <c r="P23" s="95">
        <f>N23/(1-O23)</f>
        <v>504.85714285714283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>
        <v>20</v>
      </c>
      <c r="H27" s="48">
        <v>180</v>
      </c>
      <c r="I27" s="47"/>
      <c r="J27" s="47">
        <f>G27*H27</f>
        <v>3600</v>
      </c>
      <c r="K27" s="76" t="s">
        <v>21</v>
      </c>
      <c r="L27" s="103">
        <f>H27</f>
        <v>180</v>
      </c>
      <c r="M27" s="84">
        <v>0.38</v>
      </c>
      <c r="N27" s="17">
        <f>L27*(1-M27)</f>
        <v>111.6</v>
      </c>
      <c r="O27" s="98">
        <v>0.3</v>
      </c>
      <c r="P27" s="95">
        <f>N27/(1-O27)</f>
        <v>159.42857142857142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9" t="s">
        <v>70</v>
      </c>
      <c r="E31" s="96" t="s">
        <v>71</v>
      </c>
      <c r="F31" s="96"/>
      <c r="G31" s="97">
        <v>20</v>
      </c>
      <c r="H31" s="48">
        <v>38</v>
      </c>
      <c r="I31" s="47"/>
      <c r="J31" s="47">
        <f>G31*H31</f>
        <v>760</v>
      </c>
      <c r="K31" s="76" t="s">
        <v>21</v>
      </c>
      <c r="L31" s="103">
        <f t="shared" ref="L31:L32" si="0">H31</f>
        <v>38</v>
      </c>
      <c r="M31" s="84">
        <v>0.38</v>
      </c>
      <c r="N31" s="17">
        <f>L31*(1-M31)</f>
        <v>23.56</v>
      </c>
      <c r="O31" s="98">
        <v>0.3</v>
      </c>
      <c r="P31" s="95">
        <f>N31/(1-O31)</f>
        <v>33.657142857142858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9" t="s">
        <v>72</v>
      </c>
      <c r="E32" s="96" t="s">
        <v>73</v>
      </c>
      <c r="F32" s="96"/>
      <c r="G32" s="97">
        <v>20</v>
      </c>
      <c r="H32" s="48">
        <v>31</v>
      </c>
      <c r="I32" s="47"/>
      <c r="J32" s="47">
        <f>G32*H32</f>
        <v>620</v>
      </c>
      <c r="K32" s="76" t="s">
        <v>21</v>
      </c>
      <c r="L32" s="103">
        <f t="shared" si="0"/>
        <v>31</v>
      </c>
      <c r="M32" s="84">
        <v>0.38</v>
      </c>
      <c r="N32" s="17">
        <f>L32*(1-M32)</f>
        <v>19.22</v>
      </c>
      <c r="O32" s="98">
        <v>0.3</v>
      </c>
      <c r="P32" s="95">
        <f>N32/(1-O32)</f>
        <v>27.457142857142856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6" t="s">
        <v>75</v>
      </c>
      <c r="E34" s="96" t="s">
        <v>76</v>
      </c>
      <c r="F34" s="96"/>
      <c r="G34" s="97">
        <v>20</v>
      </c>
      <c r="H34" s="48">
        <v>332</v>
      </c>
      <c r="I34" s="47"/>
      <c r="J34" s="47"/>
      <c r="K34" s="76"/>
      <c r="L34" s="103">
        <f t="shared" ref="L34" si="1">H34</f>
        <v>332</v>
      </c>
      <c r="M34" s="84">
        <v>0.38</v>
      </c>
      <c r="N34" s="17">
        <f>L34*(1-M34)</f>
        <v>205.84</v>
      </c>
      <c r="O34" s="98">
        <v>0.3</v>
      </c>
      <c r="P34" s="95">
        <f>N34/(1-O34)</f>
        <v>294.05714285714288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77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64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78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79</v>
      </c>
      <c r="F38" s="96"/>
      <c r="G38" s="97">
        <v>20</v>
      </c>
      <c r="H38" s="48">
        <v>180</v>
      </c>
      <c r="I38" s="47"/>
      <c r="J38" s="47"/>
      <c r="K38" s="76"/>
      <c r="L38" s="103">
        <f t="shared" ref="L38" si="2">H38</f>
        <v>180</v>
      </c>
      <c r="M38" s="84">
        <v>0.38</v>
      </c>
      <c r="N38" s="17">
        <f>L38*(1-M38)</f>
        <v>111.6</v>
      </c>
      <c r="O38" s="98">
        <v>0.3</v>
      </c>
      <c r="P38" s="95">
        <f>N38/(1-O38)</f>
        <v>159.42857142857142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80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68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81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9" t="s">
        <v>72</v>
      </c>
      <c r="E42" s="96" t="s">
        <v>73</v>
      </c>
      <c r="F42" s="96"/>
      <c r="G42" s="97">
        <v>20</v>
      </c>
      <c r="H42" s="48">
        <v>31</v>
      </c>
      <c r="I42" s="47"/>
      <c r="J42" s="47"/>
      <c r="K42" s="76"/>
      <c r="L42" s="103">
        <f t="shared" ref="L42" si="3">H42</f>
        <v>31</v>
      </c>
      <c r="M42" s="84">
        <v>0.38</v>
      </c>
      <c r="N42" s="17">
        <f>L42*(1-M42)</f>
        <v>19.22</v>
      </c>
      <c r="O42" s="98">
        <v>0.3</v>
      </c>
      <c r="P42" s="95">
        <f>N42/(1-O42)</f>
        <v>27.457142857142856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16380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34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38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35</v>
      </c>
      <c r="H48" s="70" t="s">
        <v>3</v>
      </c>
      <c r="I48" s="71"/>
      <c r="J48" s="71">
        <v>0</v>
      </c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36</v>
      </c>
      <c r="H49" s="48" t="s">
        <v>3</v>
      </c>
      <c r="I49" s="47"/>
      <c r="J49" s="47">
        <f>SUM(J45:J48)</f>
        <v>16380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37</v>
      </c>
      <c r="H50" s="63" t="s">
        <v>3</v>
      </c>
      <c r="I50" s="64"/>
      <c r="J50" s="64">
        <f>0.196*J49</f>
        <v>3210.48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19590.48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39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40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41</v>
      </c>
      <c r="E59" s="18" t="s">
        <v>82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48</v>
      </c>
      <c r="E60" s="87" t="s">
        <v>83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17" t="s">
        <v>42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52</v>
      </c>
      <c r="E62" s="22" t="s">
        <v>43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50</v>
      </c>
      <c r="E63" s="17" t="s">
        <v>44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51</v>
      </c>
      <c r="E64" s="11" t="s">
        <v>45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46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15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47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2012-04-13T15:35:38Z</cp:lastPrinted>
  <dcterms:created xsi:type="dcterms:W3CDTF">2000-06-29T05:08:18Z</dcterms:created>
  <dcterms:modified xsi:type="dcterms:W3CDTF">2012-04-13T15:37:02Z</dcterms:modified>
</cp:coreProperties>
</file>