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P31" i="1" l="1"/>
  <c r="P30" i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<sst xmlns="http://schemas.openxmlformats.org/spreadsheetml/2006/main" count="88" uniqueCount="73">
  <si>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</si>
  <si>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</si>
  <si>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</si>
  <si>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</si>
  <si>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</si>
  <si>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</si>
  <si>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</si>
  <si>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</si>
  <si>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</si>
  <si>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</si>
  <si>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</si>
  <si>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</si>
  <si>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</si>
  <si>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</si>
  <si>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</si>
  <si>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</si>
  <si>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</si>
  <si>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</si>
  <si>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</si>
  <si>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</si>
  <si>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</si>
  <si>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</si>
  <si>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</si>
  <si>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</si>
  <si>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</si>
  <si>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</si>
  <si>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</si>
  <si>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</si>
  <si>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</si>
  <si>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</si>
  <si>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</si>
  <si>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</si>
  <si>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</si>
  <si>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</si>
  <si>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</si>
  <si>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</si>
  <si>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</si>
  <si>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</si>
  <si>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</si>
  <si>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</si>
  <si>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</si>
  <si>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</si>
  <si>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</si>
  <si>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</si>
  <si>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</si>
  <si>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</si>
  <si>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</si>
  <si>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</si>
  <si>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</si>
  <si>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</si>
  <si>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</si>
  <si>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</si>
  <si>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</si>
  <si>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</si>
  <si>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</si>
  <si>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Setma Europe</t>
  </si>
  <si>
    <t>04 42 71 56 00</t>
  </si>
  <si>
    <t>Mr Sebastien Henge</t>
  </si>
  <si>
    <t>7ME5801-1GE21-1AA0</t>
  </si>
  <si>
    <t>Débitmètre à flotteur Trogflux</t>
  </si>
  <si>
    <t>Type : E4000</t>
  </si>
  <si>
    <t>Gamme: 400 à 4000l/h</t>
  </si>
  <si>
    <t>Materiau: trogamid (10 bars)</t>
  </si>
  <si>
    <t>Flotteur :  inox 1.4571 guidé</t>
  </si>
  <si>
    <t>Connexion: Manchon à coller PVC 63mm (DN50)</t>
  </si>
  <si>
    <t>1</t>
  </si>
  <si>
    <t>Hassan le 10/04/12 à 14h02 au téléphone</t>
  </si>
  <si>
    <t>661 Voie Antiope(La)</t>
  </si>
  <si>
    <t>shenge@setma.fr</t>
  </si>
  <si>
    <t xml:space="preserve">13600 Ciotat </t>
  </si>
  <si>
    <t>Ex Work Allemagne</t>
  </si>
  <si>
    <t>Prix suivant quantité annuelle par lot de 25 :</t>
  </si>
  <si>
    <t>A2012RH151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</si>
</sst>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/place?hl=fr&amp;client=firefox-a&amp;hs=KxH&amp;rls=org.mozilla:fr:official&amp;bav=on.2,or.r_gc.r_pw.r_qf.,cf.osb&amp;biw=1704&amp;bih=908&amp;um=1&amp;ie=UTF-8&amp;q=setma+ciotat&amp;fb=1&amp;gl=fr&amp;hq=setma&amp;hnear=0x12c9af63ace8b8e5:0x40819a5fd9703d0,La+Ciotat&amp;cid=7376236753339331668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G43" sqref="G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4" style="1" customWidth="1"/>
    <col min="5" max="5" width="34.2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55</v>
      </c>
      <c r="E8"/>
      <c r="F8" s="21"/>
      <c r="G8" s="21"/>
      <c r="H8" s="30" t="s">
        <v>1</v>
      </c>
      <c r="I8" s="17"/>
      <c r="J8" s="74">
        <v>41009</v>
      </c>
      <c r="K8" s="21"/>
      <c r="M8" s="89"/>
    </row>
    <row r="9" spans="1:250" ht="15.75" customHeight="1">
      <c r="A9" s="17"/>
      <c r="B9" s="21"/>
      <c r="C9" s="21"/>
      <c r="D9" s="96" t="s">
        <v>67</v>
      </c>
      <c r="E9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69</v>
      </c>
      <c r="E10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F12" s="21"/>
      <c r="G12" s="17"/>
      <c r="H12" s="20" t="s">
        <v>30</v>
      </c>
      <c r="I12" s="20"/>
      <c r="J12" s="31" t="s">
        <v>72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68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58</v>
      </c>
      <c r="E23" s="96" t="s">
        <v>59</v>
      </c>
      <c r="F23" s="96"/>
      <c r="G23" s="97">
        <v>1</v>
      </c>
      <c r="H23" s="48">
        <v>193</v>
      </c>
      <c r="I23" s="47"/>
      <c r="J23" s="47">
        <f>G23*H23</f>
        <v>193</v>
      </c>
      <c r="K23" s="76" t="s">
        <v>65</v>
      </c>
      <c r="L23" s="17">
        <v>193</v>
      </c>
      <c r="M23" s="84">
        <v>0.37</v>
      </c>
      <c r="N23" s="17">
        <f>L23*(1-M23)</f>
        <v>121.59</v>
      </c>
      <c r="O23" s="98">
        <v>0.37</v>
      </c>
      <c r="P23" s="95">
        <f>N23/(1-O23)</f>
        <v>193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60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61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L29" s="17" t="s">
        <v>66</v>
      </c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71</v>
      </c>
      <c r="F30" s="96"/>
      <c r="G30" s="97">
        <v>100</v>
      </c>
      <c r="H30" s="48">
        <v>160</v>
      </c>
      <c r="I30" s="47"/>
      <c r="J30" s="47"/>
      <c r="K30" s="76" t="s">
        <v>21</v>
      </c>
      <c r="M30" s="84"/>
      <c r="N30" s="17">
        <v>91</v>
      </c>
      <c r="O30" s="98">
        <v>0.43</v>
      </c>
      <c r="P30" s="95">
        <f>N30/(1-O30)</f>
        <v>159.64912280701753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>
        <v>200</v>
      </c>
      <c r="H31" s="48">
        <v>145</v>
      </c>
      <c r="I31" s="47"/>
      <c r="J31" s="47"/>
      <c r="K31" s="76" t="s">
        <v>21</v>
      </c>
      <c r="N31" s="17">
        <v>91</v>
      </c>
      <c r="O31" s="98">
        <v>0.37</v>
      </c>
      <c r="P31" s="95">
        <f>N31/(1-O31)</f>
        <v>144.44444444444446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193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34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38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35</v>
      </c>
      <c r="H37" s="70" t="s">
        <v>3</v>
      </c>
      <c r="I37" s="71"/>
      <c r="J37" s="71"/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36</v>
      </c>
      <c r="H38" s="48" t="s">
        <v>3</v>
      </c>
      <c r="I38" s="47"/>
      <c r="J38" s="47">
        <f>SUM(J34:J37)</f>
        <v>193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37</v>
      </c>
      <c r="H39" s="63" t="s">
        <v>3</v>
      </c>
      <c r="I39" s="64"/>
      <c r="J39" s="64">
        <f>0.196*J38</f>
        <v>37.828000000000003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230.828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54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39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40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41</v>
      </c>
      <c r="E48" s="18" t="s">
        <v>70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87" t="s">
        <v>52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53</v>
      </c>
      <c r="E51" s="22" t="s">
        <v>43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17" t="s">
        <v>44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51</v>
      </c>
      <c r="E53" s="11" t="s">
        <v>45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46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47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8" r:id="rId3" display="http://maps.google.fr/maps/place?hl=fr&amp;client=firefox-a&amp;hs=KxH&amp;rls=org.mozilla:fr:official&amp;bav=on.2,or.r_gc.r_pw.r_qf.,cf.osb&amp;biw=1704&amp;bih=908&amp;um=1&amp;ie=UTF-8&amp;q=setma+ciotat&amp;fb=1&amp;gl=fr&amp;hq=setma&amp;hnear=0x12c9af63ace8b8e5:0x40819a5fd9703d0,La+Ciotat&amp;cid=7376236753339331668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2012-04-10T14:14:20Z</cp:lastPrinted>
  <dcterms:created xsi:type="dcterms:W3CDTF">2000-06-29T05:08:18Z</dcterms:created>
  <dcterms:modified xsi:type="dcterms:W3CDTF">2012-04-10T14:14:37Z</dcterms:modified>
</cp:coreProperties>
</file>