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QUOTE!$A$1:$K$77</definedName>
  </definedNames>
  <calcPr calcId="145621"/>
</workbook>
</file>

<file path=xl/calcChain.xml><?xml version="1.0" encoding="utf-8"?>
<calcChain xmlns="http://schemas.openxmlformats.org/spreadsheetml/2006/main">
  <c r="J32" i="1" l="1"/>
  <c r="H45" i="1"/>
  <c r="H36" i="1"/>
  <c r="H23" i="1" l="1"/>
  <c r="N23" i="1" l="1"/>
  <c r="P23" i="1" s="1"/>
  <c r="J23" i="1" l="1"/>
  <c r="J51" i="1" s="1"/>
  <c r="J55" i="1" s="1"/>
  <c r="J56" i="1" l="1"/>
  <c r="J57" i="1" s="1"/>
</calcChain>
</file>

<file path=xl/sharedStrings.xml><?xml version="1.0" encoding="utf-8"?>
<sst xmlns="http://schemas.openxmlformats.org/spreadsheetml/2006/main" count="109" uniqueCount="89">
  <si>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</si>
  <si>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</si>
  <si>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</si>
  <si>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</si>
  <si>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</si>
  <si>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</si>
  <si>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</si>
  <si>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</si>
  <si>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</si>
  <si>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</si>
  <si>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</si>
  <si>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</si>
  <si>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</si>
  <si>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</si>
  <si>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</si>
  <si>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</si>
  <si>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</si>
  <si>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</si>
  <si>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</si>
  <si>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</si>
  <si>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</si>
  <si>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</si>
  <si>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</si>
  <si>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</si>
  <si>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</si>
  <si>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</si>
  <si>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</si>
  <si>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</si>
  <si>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</si>
  <si>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</si>
  <si>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</si>
  <si>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</si>
  <si>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</si>
  <si>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</si>
  <si>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</si>
  <si>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</si>
  <si>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</si>
  <si>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</si>
  <si>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</si>
  <si>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</si>
  <si>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</si>
  <si>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</si>
  <si>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</si>
  <si>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</si>
  <si>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</si>
  <si>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</si>
  <si>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</si>
  <si>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</si>
  <si>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</si>
  <si>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</si>
  <si>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</si>
  <si>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</si>
  <si>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</si>
  <si>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</si>
  <si>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A2012RH148</t>
  </si>
  <si>
    <t>CMS0500BTTN2000D0</t>
  </si>
  <si>
    <t>Débitmètre massique CMS</t>
  </si>
  <si>
    <t>Boitier : SUS316</t>
  </si>
  <si>
    <t>Avec afficheur intégré</t>
  </si>
  <si>
    <t>Connexion: RC1/2 femelle</t>
  </si>
  <si>
    <t>Sortie: 4-20mA/0-5V</t>
  </si>
  <si>
    <t>Alimentation: 12-24Vdc</t>
  </si>
  <si>
    <t>Avec certificat de calibration</t>
  </si>
  <si>
    <t>5</t>
  </si>
  <si>
    <t>81446594-005</t>
  </si>
  <si>
    <t>Connecteur et 5 mètres de câble</t>
  </si>
  <si>
    <t>Débitmètre massique CMG</t>
  </si>
  <si>
    <t>Connexion: Rc 1" femelle</t>
  </si>
  <si>
    <t>Gamme: 3-30Nm3/h</t>
  </si>
  <si>
    <t>Sortie: 4-20mA</t>
  </si>
  <si>
    <t>CMG250N0301000D0</t>
  </si>
  <si>
    <t>ALTERNATIVE</t>
  </si>
  <si>
    <t>CMG250P0101000D0</t>
  </si>
  <si>
    <t>dito</t>
  </si>
  <si>
    <t>Gamme: 0-10Nm3/h</t>
  </si>
  <si>
    <t>Application : Propane</t>
  </si>
  <si>
    <t>Application : Gaz naturel</t>
  </si>
  <si>
    <t>Livré Sens</t>
  </si>
  <si>
    <t>CHAROT SA</t>
  </si>
  <si>
    <t>ZI des Sablons</t>
  </si>
  <si>
    <t>BP 166</t>
  </si>
  <si>
    <t>89101 SENS Cedex - FRANCE</t>
  </si>
  <si>
    <t>Tél : 03.86.64.73.73</t>
  </si>
  <si>
    <t>Fax : 03.86.95.21.83</t>
  </si>
  <si>
    <t>E.mail : a.callerand@charot.fr</t>
  </si>
  <si>
    <t>Web : www.charot.fr</t>
  </si>
  <si>
    <t>Mr Callerand</t>
  </si>
  <si>
    <t>Gamme: 0-400Nl/mn Gaz naturelle</t>
  </si>
  <si>
    <t>Gamme: 0-140Nl/mn Propane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</si>
</sst>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.callerand@charot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harot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4"/>
  <sheetViews>
    <sheetView tabSelected="1" zoomScaleNormal="100" workbookViewId="0">
      <selection activeCell="E32" sqref="E3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78</v>
      </c>
      <c r="E8" s="8"/>
      <c r="F8" s="21"/>
      <c r="G8" s="21"/>
      <c r="H8" s="30" t="s">
        <v>1</v>
      </c>
      <c r="I8" s="17"/>
      <c r="J8" s="74">
        <v>41006</v>
      </c>
      <c r="K8" s="21"/>
      <c r="M8" s="89"/>
    </row>
    <row r="9" spans="1:250" ht="15.75" customHeight="1">
      <c r="A9" s="17"/>
      <c r="B9" s="21"/>
      <c r="C9" s="21"/>
      <c r="D9" s="96" t="s">
        <v>79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80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81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86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82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83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84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85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55</v>
      </c>
      <c r="E23" s="96" t="s">
        <v>56</v>
      </c>
      <c r="F23" s="96"/>
      <c r="G23" s="97">
        <v>1</v>
      </c>
      <c r="H23" s="48">
        <f>1730+25</f>
        <v>1755</v>
      </c>
      <c r="I23" s="47"/>
      <c r="J23" s="47">
        <f>G23*H23</f>
        <v>1755</v>
      </c>
      <c r="K23" s="76" t="s">
        <v>63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57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88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87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58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59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60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61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62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6" t="s">
        <v>64</v>
      </c>
      <c r="E32" s="96" t="s">
        <v>65</v>
      </c>
      <c r="F32" s="96"/>
      <c r="G32" s="97">
        <v>1</v>
      </c>
      <c r="H32" s="48">
        <v>35</v>
      </c>
      <c r="I32" s="47"/>
      <c r="J32" s="47">
        <f>G32*H32</f>
        <v>35</v>
      </c>
      <c r="K32" s="76" t="s">
        <v>63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 t="s">
        <v>71</v>
      </c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>
        <v>3</v>
      </c>
      <c r="C36" s="11"/>
      <c r="D36" s="96" t="s">
        <v>70</v>
      </c>
      <c r="E36" s="96" t="s">
        <v>66</v>
      </c>
      <c r="F36" s="96"/>
      <c r="G36" s="97">
        <v>1</v>
      </c>
      <c r="H36" s="48">
        <f>635+55+50</f>
        <v>740</v>
      </c>
      <c r="I36" s="47"/>
      <c r="J36" s="47"/>
      <c r="K36" s="76" t="s">
        <v>63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76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67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68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58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69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61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62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>
        <v>4</v>
      </c>
      <c r="C45" s="11"/>
      <c r="D45" s="96" t="s">
        <v>72</v>
      </c>
      <c r="E45" s="96" t="s">
        <v>73</v>
      </c>
      <c r="F45" s="96"/>
      <c r="G45" s="97">
        <v>1</v>
      </c>
      <c r="H45" s="48">
        <f>635+165+50</f>
        <v>850</v>
      </c>
      <c r="I45" s="47"/>
      <c r="J45" s="47"/>
      <c r="K45" s="76" t="s">
        <v>63</v>
      </c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75</v>
      </c>
      <c r="F46" s="96"/>
      <c r="G46" s="97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74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/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/>
      <c r="E49" s="96"/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ht="15.75" customHeight="1" thickBot="1">
      <c r="A50" s="17"/>
      <c r="B50" s="58"/>
      <c r="C50" s="59"/>
      <c r="D50" s="60"/>
      <c r="E50" s="61"/>
      <c r="F50" s="62"/>
      <c r="G50" s="62"/>
      <c r="H50" s="63"/>
      <c r="I50" s="64"/>
      <c r="J50" s="64"/>
      <c r="K50" s="77"/>
    </row>
    <row r="51" spans="1:250" ht="15.75" customHeight="1">
      <c r="A51" s="17"/>
      <c r="B51" s="11"/>
      <c r="C51" s="11"/>
      <c r="D51" s="12"/>
      <c r="E51" s="21"/>
      <c r="F51" s="11"/>
      <c r="G51" s="30" t="s">
        <v>4</v>
      </c>
      <c r="H51" s="48" t="s">
        <v>3</v>
      </c>
      <c r="I51" s="47"/>
      <c r="J51" s="47">
        <f>SUM(J22:J50)</f>
        <v>1790</v>
      </c>
      <c r="K51" s="57"/>
    </row>
    <row r="52" spans="1:250" ht="15.75" customHeight="1">
      <c r="A52" s="17"/>
      <c r="B52" s="11"/>
      <c r="C52" s="11"/>
      <c r="D52" s="12"/>
      <c r="E52" s="41"/>
      <c r="F52" s="39"/>
      <c r="G52" s="40" t="s">
        <v>33</v>
      </c>
      <c r="H52" s="49" t="s">
        <v>3</v>
      </c>
      <c r="I52" s="50"/>
      <c r="J52" s="50">
        <v>0</v>
      </c>
      <c r="K52" s="55"/>
    </row>
    <row r="53" spans="1:250" ht="15.75" customHeight="1">
      <c r="A53" s="17"/>
      <c r="B53" s="11"/>
      <c r="C53" s="11"/>
      <c r="D53" s="12"/>
      <c r="E53" s="42"/>
      <c r="F53" s="43"/>
      <c r="G53" s="54" t="s">
        <v>37</v>
      </c>
      <c r="H53" s="51" t="s">
        <v>3</v>
      </c>
      <c r="I53" s="52"/>
      <c r="J53" s="52">
        <v>0</v>
      </c>
      <c r="K53" s="56"/>
    </row>
    <row r="54" spans="1:250" ht="15.75" customHeight="1" thickBot="1">
      <c r="A54" s="17"/>
      <c r="B54" s="59"/>
      <c r="C54" s="59"/>
      <c r="D54" s="58"/>
      <c r="E54" s="67"/>
      <c r="F54" s="68"/>
      <c r="G54" s="69" t="s">
        <v>34</v>
      </c>
      <c r="H54" s="70" t="s">
        <v>3</v>
      </c>
      <c r="I54" s="71"/>
      <c r="J54" s="71">
        <v>30</v>
      </c>
      <c r="K54" s="72"/>
    </row>
    <row r="55" spans="1:250" ht="15.75" customHeight="1">
      <c r="A55" s="17"/>
      <c r="B55" s="11"/>
      <c r="C55" s="11"/>
      <c r="D55" s="12"/>
      <c r="E55" s="21"/>
      <c r="F55" s="11"/>
      <c r="G55" s="29" t="s">
        <v>35</v>
      </c>
      <c r="H55" s="48" t="s">
        <v>3</v>
      </c>
      <c r="I55" s="47"/>
      <c r="J55" s="47">
        <f>SUM(J51:J54)</f>
        <v>1820</v>
      </c>
      <c r="K55" s="57"/>
    </row>
    <row r="56" spans="1:250" ht="15.75" customHeight="1" thickBot="1">
      <c r="A56" s="17"/>
      <c r="B56" s="59"/>
      <c r="C56" s="59"/>
      <c r="D56" s="58"/>
      <c r="E56" s="61"/>
      <c r="F56" s="59"/>
      <c r="G56" s="65" t="s">
        <v>36</v>
      </c>
      <c r="H56" s="63" t="s">
        <v>3</v>
      </c>
      <c r="I56" s="64"/>
      <c r="J56" s="64">
        <f>0.196*J55</f>
        <v>356.72</v>
      </c>
      <c r="K56" s="66"/>
    </row>
    <row r="57" spans="1:250" ht="15.75" customHeight="1">
      <c r="A57" s="17"/>
      <c r="B57" s="11"/>
      <c r="C57" s="11"/>
      <c r="D57" s="12"/>
      <c r="E57" s="17"/>
      <c r="F57" s="11"/>
      <c r="G57" s="53" t="s">
        <v>4</v>
      </c>
      <c r="H57" s="48" t="s">
        <v>3</v>
      </c>
      <c r="I57" s="47"/>
      <c r="J57" s="48">
        <f>SUM(J55:J56)</f>
        <v>2176.7200000000003</v>
      </c>
      <c r="K57" s="57"/>
    </row>
    <row r="58" spans="1:250" ht="15.75" customHeight="1">
      <c r="A58" s="17"/>
      <c r="B58" s="11"/>
      <c r="C58" s="11"/>
      <c r="D58" s="12"/>
      <c r="E58" s="17"/>
      <c r="F58" s="11"/>
      <c r="G58" s="53"/>
      <c r="H58" s="48"/>
      <c r="I58" s="47"/>
      <c r="J58" s="48"/>
      <c r="K58" s="57"/>
    </row>
    <row r="59" spans="1:250" s="17" customFormat="1" ht="15.75" customHeight="1">
      <c r="B59" s="26" t="s">
        <v>53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 t="s">
        <v>38</v>
      </c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8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8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8"/>
      <c r="E63" s="11"/>
      <c r="F63" s="11"/>
      <c r="G63" s="13"/>
      <c r="H63" s="19"/>
      <c r="I63" s="11"/>
      <c r="J63" s="15"/>
      <c r="K63" s="16"/>
      <c r="L63" s="2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C64" s="11"/>
      <c r="D64" s="73" t="s">
        <v>39</v>
      </c>
      <c r="E64" s="11"/>
      <c r="F64" s="11"/>
      <c r="G64" s="13"/>
      <c r="H64" s="14"/>
      <c r="I64" s="11"/>
      <c r="J64" s="7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40</v>
      </c>
      <c r="E65" s="18" t="s">
        <v>77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47</v>
      </c>
      <c r="E66" s="87" t="s">
        <v>51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48</v>
      </c>
      <c r="E67" s="17" t="s">
        <v>41</v>
      </c>
      <c r="K67" s="21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D68" s="25" t="s">
        <v>52</v>
      </c>
      <c r="E68" s="22" t="s">
        <v>42</v>
      </c>
      <c r="K68" s="21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D69" s="25" t="s">
        <v>49</v>
      </c>
      <c r="E69" s="17" t="s">
        <v>43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53" t="s">
        <v>50</v>
      </c>
      <c r="E70" s="11" t="s">
        <v>44</v>
      </c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45</v>
      </c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8"/>
      <c r="C75" s="8"/>
      <c r="D75" s="11"/>
      <c r="E75" s="11"/>
      <c r="F75" s="11"/>
      <c r="G75" s="23"/>
      <c r="H75" s="11"/>
      <c r="I75" s="11"/>
      <c r="J75" s="23"/>
      <c r="K75" s="2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 t="s">
        <v>15</v>
      </c>
      <c r="C76" s="11"/>
      <c r="D76" s="11"/>
      <c r="E76" s="11"/>
      <c r="F76" s="11"/>
      <c r="G76" s="23"/>
      <c r="H76" s="11"/>
      <c r="I76" s="11"/>
      <c r="J76" s="23"/>
      <c r="K76" s="23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 t="s">
        <v>46</v>
      </c>
      <c r="C77" s="8"/>
      <c r="D77" s="11"/>
      <c r="E77" s="11"/>
      <c r="F77" s="11"/>
      <c r="G77" s="23"/>
      <c r="H77" s="11"/>
      <c r="I77" s="11"/>
      <c r="J77" s="23"/>
      <c r="K77" s="23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  <row r="79" spans="2:25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a.callerand@charot.fr"/>
    <hyperlink ref="D16" r:id="rId4" display="http://www.charot.fr/"/>
  </hyperlinks>
  <printOptions horizontalCentered="1"/>
  <pageMargins left="0.33" right="0.27" top="0.32" bottom="0.33" header="0.24" footer="0.196850393700787"/>
  <pageSetup paperSize="9" scale="72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2012-04-07T09:02:22Z</cp:lastPrinted>
  <dcterms:created xsi:type="dcterms:W3CDTF">2000-06-29T05:08:18Z</dcterms:created>
  <dcterms:modified xsi:type="dcterms:W3CDTF">2012-04-07T09:05:09Z</dcterms:modified>
</cp:coreProperties>
</file>