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L23" i="1" l="1"/>
  <c r="N23" i="1" s="1"/>
  <c r="J37" i="1" l="1"/>
  <c r="J31" i="1"/>
  <c r="P31" i="1"/>
  <c r="L37" i="1"/>
  <c r="N37" i="1" s="1"/>
  <c r="P37" i="1" s="1"/>
  <c r="P23" i="1" l="1"/>
  <c r="J23" i="1" l="1"/>
  <c r="J39" i="1" s="1"/>
  <c r="J43" i="1" s="1"/>
  <c r="J45" i="1" l="1"/>
</calcChain>
</file>

<file path=xl/sharedStrings.xml><?xml version="1.0" encoding="utf-8"?>
<sst xmlns="http://schemas.openxmlformats.org/spreadsheetml/2006/main" count="101" uniqueCount="84">
  <si>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</si>
  <si>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</si>
  <si>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</si>
  <si>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</si>
  <si>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</si>
  <si>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</si>
  <si>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</si>
  <si>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</si>
  <si>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</si>
  <si>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</si>
  <si>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</si>
  <si>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</si>
  <si>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</si>
  <si>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</si>
  <si>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</si>
  <si>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</si>
  <si>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</si>
  <si>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</si>
  <si>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</si>
  <si>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</si>
  <si>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</si>
  <si>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</si>
  <si>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</si>
  <si>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</si>
  <si>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</si>
  <si>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</si>
  <si>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</si>
  <si>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</si>
  <si>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</si>
  <si>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</si>
  <si>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</si>
  <si>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</si>
  <si>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</si>
  <si>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</si>
  <si>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</si>
  <si>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</si>
  <si>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</si>
  <si>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</si>
  <si>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</si>
  <si>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</si>
  <si>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</si>
  <si>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</si>
  <si>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</si>
  <si>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</si>
  <si>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</si>
  <si>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</si>
  <si>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</si>
  <si>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</si>
  <si>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</si>
  <si>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</si>
  <si>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</si>
  <si>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</si>
  <si>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</si>
  <si>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Cable glands: 1/2 NPT</t>
  </si>
  <si>
    <t xml:space="preserve">Protection: IP67/Nema </t>
  </si>
  <si>
    <t>Power supply: 230Vac</t>
  </si>
  <si>
    <t>Remote version</t>
  </si>
  <si>
    <t>MAG5040-1AB20-1AA0</t>
  </si>
  <si>
    <t>Magflux M1 converter</t>
  </si>
  <si>
    <t>Magflux A Flowmeter sensor</t>
  </si>
  <si>
    <t>Outputs: 4-20mA and pulses</t>
  </si>
  <si>
    <t>With display</t>
  </si>
  <si>
    <t>Electrical connection: 1/2 NPT</t>
  </si>
  <si>
    <t>With cable 10metres</t>
  </si>
  <si>
    <t>4</t>
  </si>
  <si>
    <t>Advance payment</t>
  </si>
  <si>
    <t>Ex work Germany</t>
  </si>
  <si>
    <t>A2012RH124</t>
  </si>
  <si>
    <t>Claudie Gille</t>
  </si>
  <si>
    <t>Gille Import Export</t>
  </si>
  <si>
    <t>Albert-Schweitzer-Str. 15/1</t>
  </si>
  <si>
    <t>D-69469 Weinheim</t>
  </si>
  <si>
    <t>Germany</t>
  </si>
  <si>
    <t>Ust.Id.Nr   (VAT ) : DE 166915669</t>
  </si>
  <si>
    <t>Phone: 0049-6201-8463398</t>
  </si>
  <si>
    <t>Fax :0049-6201-8463506</t>
  </si>
  <si>
    <t>Mobile:0049-171-2705579</t>
  </si>
  <si>
    <t>e-mail:gille-impex@t-online.de</t>
  </si>
  <si>
    <t>www.gille-impex.de</t>
  </si>
  <si>
    <t>MAG5704-2FA20-0BB0  Y JIS</t>
  </si>
  <si>
    <t>Liner: PTFE</t>
  </si>
  <si>
    <t>Electrodes: hastelloy C4</t>
  </si>
  <si>
    <t>hassan téléphone 23/03/12 pour Brides JIS</t>
  </si>
  <si>
    <t>Flanges DN50 Special Flanges JIS10K steel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</si>
</sst>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#,##0.00;[Red]#,##0.00"/>
    <numFmt numFmtId="171" formatCode="_-* #,##0.00\ [$€-40C]_-;\-* #,##0.00\ [$€-40C]_-;_-* &quot;-&quot;??\ [$€-40C]_-;_-@_-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71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ille-impex.de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2"/>
  <sheetViews>
    <sheetView tabSelected="1" zoomScaleNormal="100" workbookViewId="0">
      <selection activeCell="D34" sqref="D3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21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20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 t="s">
        <v>68</v>
      </c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69</v>
      </c>
      <c r="E8" s="8"/>
      <c r="F8" s="21"/>
      <c r="G8" s="21"/>
      <c r="H8" s="30" t="s">
        <v>1</v>
      </c>
      <c r="I8" s="17"/>
      <c r="J8" s="74">
        <v>40991</v>
      </c>
      <c r="K8" s="21"/>
      <c r="M8" s="89"/>
    </row>
    <row r="9" spans="1:250" ht="15.75" customHeight="1">
      <c r="A9" s="17"/>
      <c r="B9" s="21"/>
      <c r="C9" s="21"/>
      <c r="D9" s="96" t="s">
        <v>70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71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72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73</v>
      </c>
      <c r="F12" s="21"/>
      <c r="G12" s="17"/>
      <c r="H12" s="20" t="s">
        <v>30</v>
      </c>
      <c r="I12" s="20"/>
      <c r="J12" s="31" t="s">
        <v>67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74</v>
      </c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75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76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 t="s">
        <v>77</v>
      </c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96" t="s">
        <v>78</v>
      </c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79</v>
      </c>
      <c r="E23" s="17" t="s">
        <v>59</v>
      </c>
      <c r="G23" s="97">
        <v>2</v>
      </c>
      <c r="H23" s="48">
        <v>726</v>
      </c>
      <c r="I23" s="47"/>
      <c r="J23" s="47">
        <f>G23*H23</f>
        <v>1452</v>
      </c>
      <c r="K23" s="76" t="s">
        <v>64</v>
      </c>
      <c r="L23" s="17">
        <f>767+25</f>
        <v>792</v>
      </c>
      <c r="M23" s="84">
        <v>0.56999999999999995</v>
      </c>
      <c r="N23" s="102">
        <f>L23*(1-M23) +N24</f>
        <v>435.56000000000006</v>
      </c>
      <c r="O23" s="98">
        <v>0.4</v>
      </c>
      <c r="P23" s="95">
        <f>N23/(1-O23)</f>
        <v>725.93333333333351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83</v>
      </c>
      <c r="G24" s="97"/>
      <c r="H24" s="48"/>
      <c r="I24" s="47"/>
      <c r="J24" s="47"/>
      <c r="K24" s="76"/>
      <c r="N24" s="102">
        <v>95</v>
      </c>
      <c r="O24" s="17" t="s">
        <v>82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80</v>
      </c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81</v>
      </c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53</v>
      </c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54</v>
      </c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56</v>
      </c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7" t="s">
        <v>57</v>
      </c>
      <c r="E31" s="17" t="s">
        <v>58</v>
      </c>
      <c r="G31" s="97">
        <v>2</v>
      </c>
      <c r="H31" s="48">
        <v>510</v>
      </c>
      <c r="I31" s="47"/>
      <c r="J31" s="47">
        <f>G31*H31</f>
        <v>1020</v>
      </c>
      <c r="K31" s="76" t="s">
        <v>64</v>
      </c>
      <c r="N31" s="17">
        <v>306</v>
      </c>
      <c r="O31" s="98">
        <v>0.4</v>
      </c>
      <c r="P31" s="95">
        <f>N31/(1-O31)</f>
        <v>510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55</v>
      </c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60</v>
      </c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61</v>
      </c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62</v>
      </c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56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17" t="s">
        <v>63</v>
      </c>
      <c r="G37" s="97">
        <v>2</v>
      </c>
      <c r="H37" s="48">
        <v>71</v>
      </c>
      <c r="I37" s="47"/>
      <c r="J37" s="47">
        <f>G37*H37</f>
        <v>142</v>
      </c>
      <c r="K37" s="76" t="s">
        <v>64</v>
      </c>
      <c r="L37" s="17">
        <f>11.53*10</f>
        <v>115.3</v>
      </c>
      <c r="M37" s="84">
        <v>0.56999999999999995</v>
      </c>
      <c r="N37" s="17">
        <f>L37*(1-M37)</f>
        <v>49.579000000000008</v>
      </c>
      <c r="O37" s="98">
        <v>0.3</v>
      </c>
      <c r="P37" s="95">
        <f>N37/(1-O37)</f>
        <v>70.827142857142874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ht="15.75" customHeight="1" thickBot="1">
      <c r="A38" s="17"/>
      <c r="B38" s="58"/>
      <c r="C38" s="59"/>
      <c r="D38" s="60"/>
      <c r="E38" s="61"/>
      <c r="F38" s="62"/>
      <c r="G38" s="62"/>
      <c r="H38" s="63"/>
      <c r="I38" s="64"/>
      <c r="J38" s="64"/>
      <c r="K38" s="77"/>
    </row>
    <row r="39" spans="1:250" ht="15.75" customHeight="1">
      <c r="A39" s="17"/>
      <c r="B39" s="11"/>
      <c r="C39" s="11"/>
      <c r="D39" s="12"/>
      <c r="E39" s="21"/>
      <c r="F39" s="11"/>
      <c r="G39" s="30" t="s">
        <v>4</v>
      </c>
      <c r="H39" s="48" t="s">
        <v>3</v>
      </c>
      <c r="I39" s="47"/>
      <c r="J39" s="47">
        <f>SUM(J22:J38)</f>
        <v>2614</v>
      </c>
      <c r="K39" s="57"/>
    </row>
    <row r="40" spans="1:250" ht="15.75" customHeight="1">
      <c r="A40" s="17"/>
      <c r="B40" s="11"/>
      <c r="C40" s="11"/>
      <c r="D40" s="12"/>
      <c r="E40" s="41"/>
      <c r="F40" s="39"/>
      <c r="G40" s="40" t="s">
        <v>34</v>
      </c>
      <c r="H40" s="49" t="s">
        <v>3</v>
      </c>
      <c r="I40" s="50"/>
      <c r="J40" s="50">
        <v>0</v>
      </c>
      <c r="K40" s="55"/>
    </row>
    <row r="41" spans="1:250" ht="15.75" customHeight="1">
      <c r="A41" s="17"/>
      <c r="B41" s="11"/>
      <c r="C41" s="11"/>
      <c r="D41" s="12"/>
      <c r="E41" s="42"/>
      <c r="F41" s="43"/>
      <c r="G41" s="54" t="s">
        <v>38</v>
      </c>
      <c r="H41" s="51" t="s">
        <v>3</v>
      </c>
      <c r="I41" s="52"/>
      <c r="J41" s="52">
        <v>0</v>
      </c>
      <c r="K41" s="56"/>
    </row>
    <row r="42" spans="1:250" ht="15.75" customHeight="1" thickBot="1">
      <c r="A42" s="17"/>
      <c r="B42" s="59"/>
      <c r="C42" s="59"/>
      <c r="D42" s="58"/>
      <c r="E42" s="67"/>
      <c r="F42" s="68"/>
      <c r="G42" s="69" t="s">
        <v>35</v>
      </c>
      <c r="H42" s="70" t="s">
        <v>3</v>
      </c>
      <c r="I42" s="71"/>
      <c r="J42" s="71"/>
      <c r="K42" s="72"/>
    </row>
    <row r="43" spans="1:250" ht="15.75" customHeight="1">
      <c r="A43" s="17"/>
      <c r="B43" s="11"/>
      <c r="C43" s="11"/>
      <c r="D43" s="12"/>
      <c r="E43" s="21"/>
      <c r="F43" s="11"/>
      <c r="G43" s="29" t="s">
        <v>36</v>
      </c>
      <c r="H43" s="48" t="s">
        <v>3</v>
      </c>
      <c r="I43" s="47"/>
      <c r="J43" s="47">
        <f>SUM(J39:J42)</f>
        <v>2614</v>
      </c>
      <c r="K43" s="57"/>
    </row>
    <row r="44" spans="1:250" ht="15.75" customHeight="1" thickBot="1">
      <c r="A44" s="17"/>
      <c r="B44" s="59"/>
      <c r="C44" s="59"/>
      <c r="D44" s="58"/>
      <c r="E44" s="61"/>
      <c r="F44" s="59"/>
      <c r="G44" s="65" t="s">
        <v>37</v>
      </c>
      <c r="H44" s="63" t="s">
        <v>3</v>
      </c>
      <c r="I44" s="64"/>
      <c r="J44" s="64"/>
      <c r="K44" s="66"/>
    </row>
    <row r="45" spans="1:250" ht="15.75" customHeight="1">
      <c r="A45" s="17"/>
      <c r="B45" s="11"/>
      <c r="C45" s="11"/>
      <c r="D45" s="12"/>
      <c r="E45" s="17"/>
      <c r="F45" s="11"/>
      <c r="G45" s="53" t="s">
        <v>4</v>
      </c>
      <c r="H45" s="48" t="s">
        <v>3</v>
      </c>
      <c r="I45" s="47"/>
      <c r="J45" s="48">
        <f>SUM(J43:J44)</f>
        <v>2614</v>
      </c>
      <c r="K45" s="57"/>
    </row>
    <row r="46" spans="1:250" ht="15.75" customHeight="1">
      <c r="A46" s="17"/>
      <c r="B46" s="11"/>
      <c r="C46" s="11"/>
      <c r="D46" s="12"/>
      <c r="E46" s="17"/>
      <c r="F46" s="11"/>
      <c r="G46" s="53"/>
      <c r="H46" s="48"/>
      <c r="I46" s="47"/>
      <c r="J46" s="48"/>
      <c r="K46" s="57"/>
    </row>
    <row r="47" spans="1:250" s="17" customFormat="1" ht="15.75" customHeight="1">
      <c r="B47" s="26" t="s">
        <v>9</v>
      </c>
      <c r="C47" s="11"/>
      <c r="D47" s="12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 t="s">
        <v>39</v>
      </c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2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C52" s="11"/>
      <c r="D52" s="73" t="s">
        <v>40</v>
      </c>
      <c r="E52" s="11"/>
      <c r="F52" s="11"/>
      <c r="G52" s="13"/>
      <c r="H52" s="14"/>
      <c r="I52" s="11"/>
      <c r="J52" s="7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41</v>
      </c>
      <c r="E53" s="18" t="s">
        <v>66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48</v>
      </c>
      <c r="E54" s="87" t="s">
        <v>65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49</v>
      </c>
      <c r="E55" s="17" t="s">
        <v>42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50</v>
      </c>
      <c r="E56" s="22" t="s">
        <v>43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51</v>
      </c>
      <c r="E57" s="17" t="s">
        <v>44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53" t="s">
        <v>52</v>
      </c>
      <c r="E58" s="11" t="s">
        <v>45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46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8"/>
      <c r="C63" s="8"/>
      <c r="D63" s="11"/>
      <c r="E63" s="11"/>
      <c r="F63" s="11"/>
      <c r="G63" s="23"/>
      <c r="H63" s="11"/>
      <c r="I63" s="11"/>
      <c r="J63" s="23"/>
      <c r="K63" s="2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16</v>
      </c>
      <c r="C64" s="11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47</v>
      </c>
      <c r="C65" s="8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7" r:id="rId3" display="http://www.gille-impex.de/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2012-03-23T08:31:54Z</dcterms:modified>
</cp:coreProperties>
</file>