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J31" i="1" l="1"/>
  <c r="L23" i="1"/>
  <c r="L30" i="1"/>
  <c r="N30" i="1" s="1"/>
  <c r="P30" i="1" s="1"/>
  <c r="N23" i="1" l="1"/>
  <c r="P23" i="1" s="1"/>
  <c r="J23" i="1" l="1"/>
  <c r="J37" i="1"/>
  <c r="J41" i="1" s="1"/>
  <c r="J42" i="1" l="1"/>
  <c r="J43" i="1" s="1"/>
</calcChain>
</file>

<file path=xl/sharedStrings.xml><?xml version="1.0" encoding="utf-8"?>
<sst xmlns="http://schemas.openxmlformats.org/spreadsheetml/2006/main" count="90" uniqueCount="75">
  <si>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</si>
  <si>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</si>
  <si>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</si>
  <si>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</si>
  <si>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</si>
  <si>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</si>
  <si>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</si>
  <si>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</si>
  <si>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</si>
  <si>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</si>
  <si>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</si>
  <si>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</si>
  <si>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</si>
  <si>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</si>
  <si>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</si>
  <si>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</si>
  <si>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</si>
  <si>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</si>
  <si>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</si>
  <si>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</si>
  <si>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</si>
  <si>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</si>
  <si>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</si>
  <si>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</si>
  <si>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</si>
  <si>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</si>
  <si>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</si>
  <si>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</si>
  <si>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</si>
  <si>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</si>
  <si>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</si>
  <si>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</si>
  <si>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</si>
  <si>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</si>
  <si>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</si>
  <si>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</si>
  <si>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</si>
  <si>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</si>
  <si>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</si>
  <si>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</si>
  <si>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</si>
  <si>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</si>
  <si>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</si>
  <si>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</si>
  <si>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</si>
  <si>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</si>
  <si>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</si>
  <si>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</si>
  <si>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</si>
  <si>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</si>
  <si>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</si>
  <si>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</si>
  <si>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</si>
  <si>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30 jours net</t>
  </si>
  <si>
    <t>A2012RH084</t>
  </si>
  <si>
    <t>patricecharlat@orange.fr</t>
  </si>
  <si>
    <t>Patrice Charlat</t>
  </si>
  <si>
    <t>P.C.E.I. SARL</t>
  </si>
  <si>
    <t>Prototypage Conceptions Etudes Industrielles</t>
  </si>
  <si>
    <t>Tel: +33 (0)6 70 46 57 90</t>
  </si>
  <si>
    <t>Débitmètre à Flotteur Trogflux</t>
  </si>
  <si>
    <t>Type G16000</t>
  </si>
  <si>
    <t>Plage de mesure: 3000 à 12000l/mn sous 7 bars relatifs</t>
  </si>
  <si>
    <t>Flotteur : Aluminium 3.1645 Guidé</t>
  </si>
  <si>
    <t>2</t>
  </si>
  <si>
    <t>Livré France</t>
  </si>
  <si>
    <t>dito</t>
  </si>
  <si>
    <t>Type E6500</t>
  </si>
  <si>
    <t>Plage de mesure: 500 à 5000l/mn sous 7 bars relatifs</t>
  </si>
  <si>
    <t>Fluide : Air</t>
  </si>
  <si>
    <t>7ME5801-1HE54-2FA0</t>
  </si>
  <si>
    <t>Connexion : Inox G1" femelle</t>
  </si>
  <si>
    <t>7ME5801-1KE54-2FA0</t>
  </si>
  <si>
    <t>Connexion: Inox  G1" femelle</t>
  </si>
  <si>
    <t>Rev2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</si>
</sst>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#,##0.00;[Red]#,##0.00"/>
    <numFmt numFmtId="168" formatCode="_-* #,##0.00\ [$€-40C]_-;\-* #,##0.00\ [$€-40C]_-;_-* &quot;-&quot;??\ [$€-40C]_-;_-@_-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9" fillId="0" borderId="0" xfId="3">
      <alignment vertical="center"/>
    </xf>
    <xf numFmtId="0" fontId="9" fillId="0" borderId="0" xfId="0" applyFont="1" applyAlignment="1">
      <alignment horizontal="center" vertical="center"/>
    </xf>
    <xf numFmtId="9" fontId="9" fillId="0" borderId="0" xfId="4" applyFont="1" applyAlignment="1">
      <alignment vertical="center"/>
    </xf>
    <xf numFmtId="168" fontId="9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atricecharlat@orange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9"/>
  <sheetViews>
    <sheetView tabSelected="1" zoomScaleNormal="100" workbookViewId="0">
      <selection activeCell="J9" sqref="J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74</v>
      </c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21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18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20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5" t="s">
        <v>56</v>
      </c>
      <c r="E8" s="8"/>
      <c r="F8" s="21"/>
      <c r="G8" s="21"/>
      <c r="H8" s="30" t="s">
        <v>1</v>
      </c>
      <c r="I8" s="17"/>
      <c r="J8" s="74">
        <v>40974</v>
      </c>
      <c r="K8" s="21"/>
      <c r="M8" s="89"/>
    </row>
    <row r="9" spans="1:250" ht="15.75" customHeight="1">
      <c r="A9" s="17"/>
      <c r="B9" s="21"/>
      <c r="C9" s="21"/>
      <c r="D9" s="95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5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5" t="s">
        <v>59</v>
      </c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5"/>
      <c r="E12" s="8"/>
      <c r="F12" s="21"/>
      <c r="G12" s="17"/>
      <c r="H12" s="20" t="s">
        <v>30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5"/>
      <c r="E13" s="8"/>
      <c r="F13" s="21"/>
      <c r="G13" s="17"/>
      <c r="H13" s="20" t="s">
        <v>31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5"/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5" t="s">
        <v>55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5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72</v>
      </c>
      <c r="E23" s="17" t="s">
        <v>60</v>
      </c>
      <c r="G23" s="96">
        <v>1</v>
      </c>
      <c r="H23" s="48">
        <v>246</v>
      </c>
      <c r="I23" s="47"/>
      <c r="J23" s="47">
        <f>G23*H23</f>
        <v>246</v>
      </c>
      <c r="K23" s="76" t="s">
        <v>64</v>
      </c>
      <c r="L23" s="17">
        <f>150+65</f>
        <v>215</v>
      </c>
      <c r="M23" s="84">
        <v>0.37</v>
      </c>
      <c r="N23" s="17">
        <f>L23*(1-M23)</f>
        <v>135.44999999999999</v>
      </c>
      <c r="O23" s="97">
        <v>0.45</v>
      </c>
      <c r="P23" s="98">
        <f>N23/(1-O23)</f>
        <v>246.27272727272722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61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62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69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73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63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>
        <v>2</v>
      </c>
      <c r="C30" s="11"/>
      <c r="D30" s="17" t="s">
        <v>70</v>
      </c>
      <c r="E30" s="17" t="s">
        <v>66</v>
      </c>
      <c r="H30" s="48"/>
      <c r="I30" s="47"/>
      <c r="J30" s="47"/>
      <c r="K30" s="76"/>
      <c r="L30" s="17">
        <f>149+65</f>
        <v>214</v>
      </c>
      <c r="M30" s="84">
        <v>0.37</v>
      </c>
      <c r="N30" s="17">
        <f>L30*(1-M30)</f>
        <v>134.82</v>
      </c>
      <c r="O30" s="97">
        <v>0.45</v>
      </c>
      <c r="P30" s="98">
        <f>N30/(1-O30)</f>
        <v>245.1272727272727</v>
      </c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7" t="s">
        <v>67</v>
      </c>
      <c r="G31" s="17">
        <v>1</v>
      </c>
      <c r="H31" s="48">
        <v>245</v>
      </c>
      <c r="I31" s="47"/>
      <c r="J31" s="47">
        <f>G31*H31</f>
        <v>245</v>
      </c>
      <c r="K31" s="76" t="s">
        <v>64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17" t="s">
        <v>68</v>
      </c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17" t="s">
        <v>71</v>
      </c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ht="15.75" customHeight="1" thickBot="1">
      <c r="A36" s="17"/>
      <c r="B36" s="58"/>
      <c r="C36" s="59"/>
      <c r="D36" s="60"/>
      <c r="E36" s="61"/>
      <c r="F36" s="62"/>
      <c r="G36" s="62"/>
      <c r="H36" s="63"/>
      <c r="I36" s="64"/>
      <c r="J36" s="64"/>
      <c r="K36" s="77"/>
    </row>
    <row r="37" spans="1:250" ht="15.75" customHeight="1">
      <c r="A37" s="17"/>
      <c r="B37" s="11"/>
      <c r="C37" s="11"/>
      <c r="D37" s="12"/>
      <c r="E37" s="21"/>
      <c r="F37" s="11"/>
      <c r="G37" s="30" t="s">
        <v>4</v>
      </c>
      <c r="H37" s="48" t="s">
        <v>3</v>
      </c>
      <c r="I37" s="47"/>
      <c r="J37" s="47">
        <f>SUM(J22:J36)</f>
        <v>491</v>
      </c>
      <c r="K37" s="57"/>
    </row>
    <row r="38" spans="1:250" ht="15.75" customHeight="1">
      <c r="A38" s="17"/>
      <c r="B38" s="11"/>
      <c r="C38" s="11"/>
      <c r="D38" s="12"/>
      <c r="E38" s="41"/>
      <c r="F38" s="39"/>
      <c r="G38" s="40" t="s">
        <v>34</v>
      </c>
      <c r="H38" s="49" t="s">
        <v>3</v>
      </c>
      <c r="I38" s="50"/>
      <c r="J38" s="50">
        <v>0</v>
      </c>
      <c r="K38" s="55"/>
    </row>
    <row r="39" spans="1:250" ht="15.75" customHeight="1">
      <c r="A39" s="17"/>
      <c r="B39" s="11"/>
      <c r="C39" s="11"/>
      <c r="D39" s="12"/>
      <c r="E39" s="42"/>
      <c r="F39" s="43"/>
      <c r="G39" s="54" t="s">
        <v>38</v>
      </c>
      <c r="H39" s="51" t="s">
        <v>3</v>
      </c>
      <c r="I39" s="52"/>
      <c r="J39" s="52">
        <v>0</v>
      </c>
      <c r="K39" s="56"/>
    </row>
    <row r="40" spans="1:250" ht="15.75" customHeight="1" thickBot="1">
      <c r="A40" s="17"/>
      <c r="B40" s="59"/>
      <c r="C40" s="59"/>
      <c r="D40" s="58"/>
      <c r="E40" s="67"/>
      <c r="F40" s="68"/>
      <c r="G40" s="69" t="s">
        <v>35</v>
      </c>
      <c r="H40" s="70" t="s">
        <v>3</v>
      </c>
      <c r="I40" s="71"/>
      <c r="J40" s="71">
        <v>30</v>
      </c>
      <c r="K40" s="72"/>
    </row>
    <row r="41" spans="1:250" ht="15.75" customHeight="1">
      <c r="A41" s="17"/>
      <c r="B41" s="11"/>
      <c r="C41" s="11"/>
      <c r="D41" s="12"/>
      <c r="E41" s="21"/>
      <c r="F41" s="11"/>
      <c r="G41" s="29" t="s">
        <v>36</v>
      </c>
      <c r="H41" s="48" t="s">
        <v>3</v>
      </c>
      <c r="I41" s="47"/>
      <c r="J41" s="47">
        <f>SUM(J37:J40)</f>
        <v>521</v>
      </c>
      <c r="K41" s="57"/>
    </row>
    <row r="42" spans="1:250" ht="15.75" customHeight="1" thickBot="1">
      <c r="A42" s="17"/>
      <c r="B42" s="59"/>
      <c r="C42" s="59"/>
      <c r="D42" s="58"/>
      <c r="E42" s="61"/>
      <c r="F42" s="59"/>
      <c r="G42" s="65" t="s">
        <v>37</v>
      </c>
      <c r="H42" s="63" t="s">
        <v>3</v>
      </c>
      <c r="I42" s="64"/>
      <c r="J42" s="64">
        <f>0.196*J41</f>
        <v>102.116</v>
      </c>
      <c r="K42" s="66"/>
    </row>
    <row r="43" spans="1:250" ht="15.75" customHeight="1">
      <c r="A43" s="17"/>
      <c r="B43" s="11"/>
      <c r="C43" s="11"/>
      <c r="D43" s="12"/>
      <c r="E43" s="17"/>
      <c r="F43" s="11"/>
      <c r="G43" s="53" t="s">
        <v>4</v>
      </c>
      <c r="H43" s="48" t="s">
        <v>3</v>
      </c>
      <c r="I43" s="47"/>
      <c r="J43" s="48">
        <f>SUM(J41:J42)</f>
        <v>623.11599999999999</v>
      </c>
      <c r="K43" s="57"/>
    </row>
    <row r="44" spans="1:250" ht="15.75" customHeight="1">
      <c r="A44" s="17"/>
      <c r="B44" s="11"/>
      <c r="C44" s="11"/>
      <c r="D44" s="12"/>
      <c r="E44" s="17"/>
      <c r="F44" s="11"/>
      <c r="G44" s="53"/>
      <c r="H44" s="48"/>
      <c r="I44" s="47"/>
      <c r="J44" s="48"/>
      <c r="K44" s="57"/>
    </row>
    <row r="45" spans="1:250" s="17" customFormat="1" ht="15.75" customHeight="1">
      <c r="B45" s="26" t="s">
        <v>9</v>
      </c>
      <c r="C45" s="11"/>
      <c r="D45" s="12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 t="s">
        <v>39</v>
      </c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18"/>
      <c r="E48" s="11"/>
      <c r="F48" s="11"/>
      <c r="G48" s="13"/>
      <c r="H48" s="19"/>
      <c r="I48" s="11"/>
      <c r="J48" s="15"/>
      <c r="K48" s="16"/>
      <c r="L48" s="2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C49" s="11"/>
      <c r="D49" s="73" t="s">
        <v>40</v>
      </c>
      <c r="E49" s="11"/>
      <c r="F49" s="11"/>
      <c r="G49" s="13"/>
      <c r="H49" s="14"/>
      <c r="I49" s="11"/>
      <c r="J49" s="7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53" t="s">
        <v>41</v>
      </c>
      <c r="E50" s="18" t="s">
        <v>65</v>
      </c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48</v>
      </c>
      <c r="E51" s="87" t="s">
        <v>53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49</v>
      </c>
      <c r="E52" s="17" t="s">
        <v>42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50</v>
      </c>
      <c r="E53" s="22" t="s">
        <v>43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51</v>
      </c>
      <c r="E54" s="17" t="s">
        <v>44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53" t="s">
        <v>52</v>
      </c>
      <c r="E55" s="11" t="s">
        <v>45</v>
      </c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46</v>
      </c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8"/>
      <c r="C60" s="8"/>
      <c r="D60" s="11"/>
      <c r="E60" s="11"/>
      <c r="F60" s="11"/>
      <c r="G60" s="23"/>
      <c r="H60" s="11"/>
      <c r="I60" s="11"/>
      <c r="J60" s="23"/>
      <c r="K60" s="24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16</v>
      </c>
      <c r="C61" s="11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47</v>
      </c>
      <c r="C62" s="8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patricecharlat@orange.fr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2012-03-06T14:51:27Z</dcterms:modified>
</cp:coreProperties>
</file>