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1" i="1" l="1"/>
  <c r="L23" i="1"/>
  <c r="L30" i="1"/>
  <c r="N30" i="1" s="1"/>
  <c r="P30" i="1" s="1"/>
  <c r="N23" i="1" l="1"/>
  <c r="P23" i="1" s="1"/>
  <c r="J23" i="1" l="1"/>
  <c r="J37" i="1"/>
  <c r="J41" i="1" s="1"/>
  <c r="J42" i="1" l="1"/>
  <c r="J43" i="1" s="1"/>
</calcChain>
</file>

<file path=xl/sharedStrings.xml><?xml version="1.0" encoding="utf-8"?>
<sst xmlns="http://schemas.openxmlformats.org/spreadsheetml/2006/main" count="90" uniqueCount="75">
  <si>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</si>
  <si>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</si>
  <si>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</si>
  <si>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</si>
  <si>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</si>
  <si>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</si>
  <si>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</si>
  <si>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</si>
  <si>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</si>
  <si>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</si>
  <si>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</si>
  <si>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</si>
  <si>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</si>
  <si>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</si>
  <si>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</si>
  <si>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</si>
  <si>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</si>
  <si>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</si>
  <si>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</si>
  <si>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</si>
  <si>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</si>
  <si>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</si>
  <si>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</si>
  <si>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</si>
  <si>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</si>
  <si>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</si>
  <si>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</si>
  <si>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</si>
  <si>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</si>
  <si>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</si>
  <si>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</si>
  <si>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</si>
  <si>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</si>
  <si>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</si>
  <si>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</si>
  <si>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</si>
  <si>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</si>
  <si>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</si>
  <si>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</si>
  <si>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</si>
  <si>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</si>
  <si>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</si>
  <si>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</si>
  <si>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</si>
  <si>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</si>
  <si>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</si>
  <si>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</si>
  <si>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</si>
  <si>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</si>
  <si>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</si>
  <si>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</si>
  <si>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</si>
  <si>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</si>
  <si>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</si>
  <si>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A2012RH084</t>
  </si>
  <si>
    <t>patricecharlat@orange.fr</t>
  </si>
  <si>
    <t>Patrice Charlat</t>
  </si>
  <si>
    <t>P.C.E.I. SARL</t>
  </si>
  <si>
    <t>Prototypage Conceptions Etudes Industrielles</t>
  </si>
  <si>
    <t>Tel: +33 (0)6 70 46 57 90</t>
  </si>
  <si>
    <t>Débitmètre à Flotteur Trogflux</t>
  </si>
  <si>
    <t>Type G16000</t>
  </si>
  <si>
    <t>Plage de mesure: 3000 à 12000l/mn sous 7 bars relatifs</t>
  </si>
  <si>
    <t>Flotteur : Aluminium 3.1645 Guidé</t>
  </si>
  <si>
    <t>2</t>
  </si>
  <si>
    <t>Livré France</t>
  </si>
  <si>
    <t>Rev1</t>
  </si>
  <si>
    <t>dito</t>
  </si>
  <si>
    <t>Type E6500</t>
  </si>
  <si>
    <t>Plage de mesure: 500 à 5000l/mn sous 7 bars relatifs</t>
  </si>
  <si>
    <t>Fluide : Air</t>
  </si>
  <si>
    <t>7ME5801-1HE54-2FA0</t>
  </si>
  <si>
    <t>Connexion : Inox G1" femelle</t>
  </si>
  <si>
    <t>7ME5801-1KE54-2FA0</t>
  </si>
  <si>
    <t>Connexion: Inox  G2" femelle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</si>
</sst>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9" fontId="9" fillId="0" borderId="0" xfId="4" applyFont="1" applyAlignment="1">
      <alignment vertical="center"/>
    </xf>
    <xf numFmtId="168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tricecharlat@orange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D47" sqref="D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66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21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20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5" t="s">
        <v>56</v>
      </c>
      <c r="E8" s="8"/>
      <c r="F8" s="21"/>
      <c r="G8" s="21"/>
      <c r="H8" s="30" t="s">
        <v>1</v>
      </c>
      <c r="I8" s="17"/>
      <c r="J8" s="74">
        <v>40968</v>
      </c>
      <c r="K8" s="21"/>
      <c r="M8" s="89"/>
    </row>
    <row r="9" spans="1:250" ht="15.75" customHeight="1">
      <c r="A9" s="17"/>
      <c r="B9" s="21"/>
      <c r="C9" s="21"/>
      <c r="D9" s="95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5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5" t="s">
        <v>59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5"/>
      <c r="E12" s="8"/>
      <c r="F12" s="21"/>
      <c r="G12" s="17"/>
      <c r="H12" s="20" t="s">
        <v>30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5"/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5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5" t="s">
        <v>55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5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73</v>
      </c>
      <c r="E23" s="17" t="s">
        <v>60</v>
      </c>
      <c r="G23" s="96">
        <v>1</v>
      </c>
      <c r="H23" s="48">
        <v>246</v>
      </c>
      <c r="I23" s="47"/>
      <c r="J23" s="47">
        <f>G23*H23</f>
        <v>246</v>
      </c>
      <c r="K23" s="76" t="s">
        <v>64</v>
      </c>
      <c r="L23" s="17">
        <f>150+65</f>
        <v>215</v>
      </c>
      <c r="M23" s="84">
        <v>0.37</v>
      </c>
      <c r="N23" s="17">
        <f>L23*(1-M23)</f>
        <v>135.44999999999999</v>
      </c>
      <c r="O23" s="97">
        <v>0.45</v>
      </c>
      <c r="P23" s="98">
        <f>N23/(1-O23)</f>
        <v>246.27272727272722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61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62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70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74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63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7" t="s">
        <v>71</v>
      </c>
      <c r="E30" s="17" t="s">
        <v>67</v>
      </c>
      <c r="H30" s="48"/>
      <c r="I30" s="47"/>
      <c r="J30" s="47"/>
      <c r="K30" s="76"/>
      <c r="L30" s="17">
        <f>149+65</f>
        <v>214</v>
      </c>
      <c r="M30" s="84">
        <v>0.37</v>
      </c>
      <c r="N30" s="17">
        <f>L30*(1-M30)</f>
        <v>134.82</v>
      </c>
      <c r="O30" s="97">
        <v>0.45</v>
      </c>
      <c r="P30" s="98">
        <f>N30/(1-O30)</f>
        <v>245.1272727272727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68</v>
      </c>
      <c r="G31" s="17">
        <v>1</v>
      </c>
      <c r="H31" s="48">
        <v>245</v>
      </c>
      <c r="I31" s="47"/>
      <c r="J31" s="47">
        <f>G31*H31</f>
        <v>245</v>
      </c>
      <c r="K31" s="76" t="s">
        <v>64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69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72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491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34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38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35</v>
      </c>
      <c r="H40" s="70" t="s">
        <v>3</v>
      </c>
      <c r="I40" s="71"/>
      <c r="J40" s="71">
        <v>30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36</v>
      </c>
      <c r="H41" s="48" t="s">
        <v>3</v>
      </c>
      <c r="I41" s="47"/>
      <c r="J41" s="47">
        <f>SUM(J37:J40)</f>
        <v>521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37</v>
      </c>
      <c r="H42" s="63" t="s">
        <v>3</v>
      </c>
      <c r="I42" s="64"/>
      <c r="J42" s="64">
        <f>0.196*J41</f>
        <v>102.116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623.11599999999999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9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39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40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41</v>
      </c>
      <c r="E50" s="18" t="s">
        <v>65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87" t="s">
        <v>53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50</v>
      </c>
      <c r="E53" s="22" t="s">
        <v>43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17" t="s">
        <v>44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52</v>
      </c>
      <c r="E55" s="11" t="s">
        <v>45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46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16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47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patricecharlat@orange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2012-03-01T17:27:39Z</dcterms:modified>
</cp:coreProperties>
</file>