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3" i="1" l="1"/>
  <c r="J28" i="1"/>
  <c r="H33" i="1"/>
  <c r="P38" i="1"/>
  <c r="P33" i="1"/>
  <c r="P28" i="1"/>
  <c r="P23" i="1"/>
  <c r="N38" i="1"/>
  <c r="L38" i="1"/>
  <c r="N28" i="1"/>
  <c r="N23" i="1" l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<sst xmlns="http://schemas.openxmlformats.org/spreadsheetml/2006/main" count="98" uniqueCount="82">
  <si>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</si>
  <si>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</si>
  <si>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</si>
  <si>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</si>
  <si>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</si>
  <si>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</si>
  <si>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</si>
  <si>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</si>
  <si>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</si>
  <si>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</si>
  <si>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</si>
  <si>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</si>
  <si>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</si>
  <si>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</si>
  <si>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</si>
  <si>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</si>
  <si>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</si>
  <si>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</si>
  <si>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</si>
  <si>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</si>
  <si>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</si>
  <si>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</si>
  <si>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</si>
  <si>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</si>
  <si>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</si>
  <si>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</si>
  <si>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</si>
  <si>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</si>
  <si>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</si>
  <si>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</si>
  <si>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</si>
  <si>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</si>
  <si>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</si>
  <si>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</si>
  <si>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</si>
  <si>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</si>
  <si>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</si>
  <si>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</si>
  <si>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</si>
  <si>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</si>
  <si>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</si>
  <si>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</si>
  <si>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</si>
  <si>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</si>
  <si>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</si>
  <si>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</si>
  <si>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</si>
  <si>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</si>
  <si>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</si>
  <si>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</si>
  <si>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</si>
  <si>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</si>
  <si>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</si>
  <si>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</si>
  <si>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</si>
  <si>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A2012RH060</t>
  </si>
  <si>
    <t>KN Systèmes</t>
  </si>
  <si>
    <t>13798 AIX EN PROVENCE CEDEX 3</t>
  </si>
  <si>
    <r>
      <t>80 avenue Archimède</t>
    </r>
    <r>
      <rPr>
        <sz val="14"/>
        <color rgb="FF000000"/>
        <rFont val="Times New Roman"/>
        <family val="1"/>
      </rPr>
      <t/>
    </r>
  </si>
  <si>
    <t>tél : +33 (0)4 42 94 63 63  </t>
  </si>
  <si>
    <t>BP60284</t>
  </si>
  <si>
    <t>fax : +33 (0)4 42 94 66 24</t>
  </si>
  <si>
    <t>Mr Zékian</t>
  </si>
  <si>
    <t>m.zekian@knsystemes.fr</t>
  </si>
  <si>
    <t>MAG5614-0EA02-0BB0</t>
  </si>
  <si>
    <t>Débitmètre électromagnétique F5</t>
  </si>
  <si>
    <t>Diamètre interne: 4mm</t>
  </si>
  <si>
    <t>Connexion G1/2 Male</t>
  </si>
  <si>
    <t>MAG5714-2AA10-0CB0</t>
  </si>
  <si>
    <t>Débitmètre électromagnétique Magflux</t>
  </si>
  <si>
    <t>Plage de mesure : 0-6m3/h</t>
  </si>
  <si>
    <t>Connection: DN15 PN40 à brides</t>
  </si>
  <si>
    <t>Plage de mesure: 0-450l/h</t>
  </si>
  <si>
    <t>Electrode: Inox</t>
  </si>
  <si>
    <t>MAG5040-1AB10-1AA0</t>
  </si>
  <si>
    <t>Alimentation : 220Vac</t>
  </si>
  <si>
    <t>Convertisseur M1</t>
  </si>
  <si>
    <t>version déportée</t>
  </si>
  <si>
    <t>Avec afficheur</t>
  </si>
  <si>
    <t>Sortie: 4-20mA et pulses</t>
  </si>
  <si>
    <t>Avec câble 10mètres</t>
  </si>
  <si>
    <t>Livré Aix en provence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</si>
</sst>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71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4"/>
      <color rgb="FF000000"/>
      <name val="Times New Roman"/>
      <family val="1"/>
    </font>
    <font>
      <sz val="14"/>
      <color rgb="FF0000FF"/>
      <name val="Arial Blac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3" applyAlignment="1">
      <alignment horizontal="left" vertical="center"/>
    </xf>
    <xf numFmtId="171" fontId="9" fillId="0" borderId="0" xfId="2" applyNumberFormat="1" applyFont="1" applyAlignment="1">
      <alignment vertical="center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34" sqref="E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5" t="s">
        <v>21</v>
      </c>
      <c r="B4" s="95"/>
      <c r="C4" s="95"/>
      <c r="D4" s="95"/>
      <c r="E4" s="95"/>
      <c r="F4" s="95"/>
      <c r="G4" s="95"/>
      <c r="H4" s="95"/>
      <c r="I4" s="95"/>
      <c r="J4" s="95"/>
      <c r="K4" s="95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6" t="s">
        <v>18</v>
      </c>
      <c r="B5" s="96"/>
      <c r="C5" s="96"/>
      <c r="D5" s="96"/>
      <c r="E5" s="96"/>
      <c r="F5" s="96"/>
      <c r="G5" s="96"/>
      <c r="H5" s="96"/>
      <c r="I5" s="96"/>
      <c r="J5" s="96"/>
      <c r="K5" s="9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7" t="s">
        <v>20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56</v>
      </c>
      <c r="E8" s="98"/>
      <c r="F8" s="21"/>
      <c r="G8" s="21"/>
      <c r="H8" s="30" t="s">
        <v>1</v>
      </c>
      <c r="I8" s="17"/>
      <c r="J8" s="74">
        <v>40947</v>
      </c>
      <c r="K8" s="21"/>
      <c r="M8" s="89"/>
    </row>
    <row r="9" spans="1:250" ht="15.75" customHeight="1">
      <c r="A9" s="17"/>
      <c r="B9" s="21"/>
      <c r="C9" s="21"/>
      <c r="D9" s="100" t="s">
        <v>58</v>
      </c>
      <c r="E9" s="99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57</v>
      </c>
      <c r="E11" s="99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62</v>
      </c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59</v>
      </c>
      <c r="E13" s="99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61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17">
        <v>1</v>
      </c>
      <c r="H23" s="48">
        <v>863</v>
      </c>
      <c r="I23" s="47"/>
      <c r="J23" s="47">
        <f>G23*H23</f>
        <v>863</v>
      </c>
      <c r="K23" s="76" t="s">
        <v>22</v>
      </c>
      <c r="L23" s="17">
        <v>1204</v>
      </c>
      <c r="M23" s="84">
        <v>0.56999999999999995</v>
      </c>
      <c r="N23" s="17">
        <f>L23*(1-M23)</f>
        <v>517.72</v>
      </c>
      <c r="O23" s="102">
        <v>0.4</v>
      </c>
      <c r="P23" s="101">
        <f>N23/(1-O23)</f>
        <v>862.86666666666679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17" t="s">
        <v>68</v>
      </c>
      <c r="E28" s="17" t="s">
        <v>69</v>
      </c>
      <c r="G28" s="17">
        <v>1</v>
      </c>
      <c r="H28" s="48">
        <v>516</v>
      </c>
      <c r="I28" s="47"/>
      <c r="J28" s="47">
        <f>G28*H28</f>
        <v>516</v>
      </c>
      <c r="K28" s="76" t="s">
        <v>22</v>
      </c>
      <c r="L28" s="17">
        <v>720</v>
      </c>
      <c r="M28" s="84">
        <v>0.56999999999999995</v>
      </c>
      <c r="N28" s="17">
        <f>L28*(1-M28)</f>
        <v>309.60000000000002</v>
      </c>
      <c r="O28" s="102">
        <v>0.4</v>
      </c>
      <c r="P28" s="101">
        <f>N28/(1-O28)</f>
        <v>516.00000000000011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73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7" t="s">
        <v>74</v>
      </c>
      <c r="E33" s="17" t="s">
        <v>76</v>
      </c>
      <c r="G33" s="17">
        <v>2</v>
      </c>
      <c r="H33" s="48">
        <f>P33+P38</f>
        <v>592.63166666666666</v>
      </c>
      <c r="I33" s="47"/>
      <c r="J33" s="47">
        <f>G33*H33</f>
        <v>1185.2633333333333</v>
      </c>
      <c r="K33" s="76" t="s">
        <v>22</v>
      </c>
      <c r="N33" s="17">
        <v>306</v>
      </c>
      <c r="O33" s="102">
        <v>0.4</v>
      </c>
      <c r="P33" s="101">
        <f>N33/(1-O33)</f>
        <v>510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75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77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78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79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80</v>
      </c>
      <c r="H38" s="48"/>
      <c r="I38" s="47"/>
      <c r="J38" s="47"/>
      <c r="K38" s="76"/>
      <c r="L38" s="17">
        <f>11.53*10</f>
        <v>115.3</v>
      </c>
      <c r="M38" s="84">
        <v>0.56999999999999995</v>
      </c>
      <c r="N38" s="17">
        <f>L38*(1-M38)</f>
        <v>49.579000000000008</v>
      </c>
      <c r="O38" s="102">
        <v>0.4</v>
      </c>
      <c r="P38" s="101">
        <f>N38/(1-O38)</f>
        <v>82.631666666666689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2564.2633333333333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35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39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36</v>
      </c>
      <c r="H44" s="70" t="s">
        <v>3</v>
      </c>
      <c r="I44" s="71"/>
      <c r="J44" s="71">
        <v>50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37</v>
      </c>
      <c r="H45" s="48" t="s">
        <v>3</v>
      </c>
      <c r="I45" s="47"/>
      <c r="J45" s="47">
        <f>SUM(J41:J44)</f>
        <v>2614.2633333333333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38</v>
      </c>
      <c r="H46" s="63" t="s">
        <v>3</v>
      </c>
      <c r="I46" s="64"/>
      <c r="J46" s="64">
        <f>0.196*J45</f>
        <v>512.39561333333336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3126.6589466666665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9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40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41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42</v>
      </c>
      <c r="E55" s="18" t="s">
        <v>81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87" t="s">
        <v>54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17" t="s">
        <v>43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51</v>
      </c>
      <c r="E58" s="22" t="s">
        <v>44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52</v>
      </c>
      <c r="E59" s="17" t="s">
        <v>45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53</v>
      </c>
      <c r="E60" s="11" t="s">
        <v>46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16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48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2012-02-08T16:51:17Z</dcterms:modified>
</cp:coreProperties>
</file>