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P23" i="1" l="1"/>
  <c r="N23" i="1" l="1"/>
  <c r="J23" i="1" l="1"/>
  <c r="J33" i="1" s="1"/>
  <c r="J37" i="1" s="1"/>
  <c r="J38" i="1" l="1"/>
  <c r="J39" i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<sst xmlns="http://schemas.openxmlformats.org/spreadsheetml/2006/main" count="87" uniqueCount="73">
  <si>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</si>
  <si>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</si>
  <si>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</si>
  <si>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</si>
  <si>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</si>
  <si>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</si>
  <si>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</si>
  <si>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</si>
  <si>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</si>
  <si>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</si>
  <si>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</si>
  <si>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</si>
  <si>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</si>
  <si>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</si>
  <si>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</si>
  <si>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</si>
  <si>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</si>
  <si>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</si>
  <si>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</si>
  <si>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</si>
  <si>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</si>
  <si>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</si>
  <si>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</si>
  <si>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</si>
  <si>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</si>
  <si>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</si>
  <si>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</si>
  <si>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</si>
  <si>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</si>
  <si>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</si>
  <si>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</si>
  <si>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</si>
  <si>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</si>
  <si>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</si>
  <si>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</si>
  <si>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</si>
  <si>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</si>
  <si>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</si>
  <si>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</si>
  <si>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</si>
  <si>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</si>
  <si>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</si>
  <si>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</si>
  <si>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</si>
  <si>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</si>
  <si>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</si>
  <si>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</si>
  <si>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</si>
  <si>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</si>
  <si>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</si>
  <si>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</si>
  <si>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</si>
  <si>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</si>
  <si>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</si>
  <si>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</si>
  <si>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28 RUE MANOIR DE SERVIGNE</t>
  </si>
  <si>
    <t>35065 RENNES</t>
  </si>
  <si>
    <t>Mr Denis Fremond</t>
  </si>
  <si>
    <t>Bureau : +33 (0)2 99 25 39 41</t>
  </si>
  <si>
    <t>Mobile : +33 (0)6 75 42 14 98</t>
  </si>
  <si>
    <t>Fax : +33 (0)2 99 25 39 42</t>
  </si>
  <si>
    <t>Denis.fremond@chaplain.fr</t>
  </si>
  <si>
    <t>A2012RH037</t>
  </si>
  <si>
    <t>7ME5801-1AC51-2DA0</t>
  </si>
  <si>
    <t>Débitmètre à Flotteur type torgflux</t>
  </si>
  <si>
    <t>Tube type C125</t>
  </si>
  <si>
    <t>Plage de mesure: 200 à 2000l/h</t>
  </si>
  <si>
    <t>Média: Air (condition: 20°C, Pression: 1,013bar)</t>
  </si>
  <si>
    <t>Connexion: PVC G1/2 femelle</t>
  </si>
  <si>
    <t>Sans contact</t>
  </si>
  <si>
    <t>Chaplain</t>
  </si>
  <si>
    <t>2</t>
  </si>
  <si>
    <t>Flotteur : Aluminium 3.1645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</si>
</sst>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nis.fremond@chaplain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topLeftCell="A10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70</v>
      </c>
      <c r="E8" s="8"/>
      <c r="F8" s="21"/>
      <c r="G8" s="21"/>
      <c r="H8" s="30" t="s">
        <v>1</v>
      </c>
      <c r="I8" s="17"/>
      <c r="J8" s="74">
        <v>40935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31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61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17">
        <v>1</v>
      </c>
      <c r="H23" s="48">
        <v>96</v>
      </c>
      <c r="I23" s="47"/>
      <c r="J23" s="47">
        <f>G23*H23</f>
        <v>96</v>
      </c>
      <c r="K23" s="76" t="s">
        <v>71</v>
      </c>
      <c r="L23" s="17">
        <v>80</v>
      </c>
      <c r="M23" s="84">
        <v>0.37</v>
      </c>
      <c r="N23" s="17">
        <f>L23*(1-M23)</f>
        <v>50.4</v>
      </c>
      <c r="O23" s="95">
        <v>0.5</v>
      </c>
      <c r="P23" s="95">
        <f>N23/(1-O23)</f>
        <v>100.8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72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69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96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35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39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36</v>
      </c>
      <c r="H36" s="70" t="s">
        <v>3</v>
      </c>
      <c r="I36" s="71"/>
      <c r="J36" s="71">
        <v>20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37</v>
      </c>
      <c r="H37" s="48" t="s">
        <v>3</v>
      </c>
      <c r="I37" s="47"/>
      <c r="J37" s="47">
        <f>SUM(J33:J36)</f>
        <v>116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38</v>
      </c>
      <c r="H38" s="63" t="s">
        <v>3</v>
      </c>
      <c r="I38" s="64"/>
      <c r="J38" s="64">
        <f>0.196*J37</f>
        <v>22.736000000000001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138.73599999999999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9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40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41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42</v>
      </c>
      <c r="E47" s="18" t="s">
        <v>54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87" t="s">
        <v>20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17" t="s">
        <v>43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22" t="s">
        <v>44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17" t="s">
        <v>45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53</v>
      </c>
      <c r="E52" s="11" t="s">
        <v>46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47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16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48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Denis.fremond@chaplain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2012-01-27T10:39:35Z</cp:lastPrinted>
  <dcterms:created xsi:type="dcterms:W3CDTF">2000-06-29T05:08:18Z</dcterms:created>
  <dcterms:modified xsi:type="dcterms:W3CDTF">2012-01-27T10:40:18Z</dcterms:modified>
</cp:coreProperties>
</file>