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J46" i="1" l="1"/>
  <c r="N43" i="1"/>
  <c r="J43" i="1"/>
  <c r="L33" i="1" l="1"/>
  <c r="L23" i="1"/>
  <c r="J33" i="1" l="1"/>
  <c r="N33" i="1"/>
  <c r="P33" i="1" s="1"/>
  <c r="N23" i="1" l="1"/>
  <c r="P23" i="1" s="1"/>
  <c r="J23" i="1" l="1"/>
  <c r="J50" i="1" s="1"/>
  <c r="J51" i="1" l="1"/>
  <c r="J52" i="1" s="1"/>
</calcChain>
</file>

<file path=xl/sharedStrings.xml><?xml version="1.0" encoding="utf-8"?>
<sst xmlns="http://schemas.openxmlformats.org/spreadsheetml/2006/main" count="105" uniqueCount="82">
  <si>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</si>
  <si>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</si>
  <si>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</si>
  <si>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</si>
  <si>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</si>
  <si>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</si>
  <si>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</si>
  <si>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</si>
  <si>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</si>
  <si>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</si>
  <si>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</si>
  <si>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</si>
  <si>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</si>
  <si>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</si>
  <si>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</si>
  <si>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</si>
  <si>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</si>
  <si>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</si>
  <si>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</si>
  <si>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</si>
  <si>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</si>
  <si>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</si>
  <si>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</si>
  <si>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</si>
  <si>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</si>
  <si>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</si>
  <si>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</si>
  <si>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</si>
  <si>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</si>
  <si>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</si>
  <si>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</si>
  <si>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</si>
  <si>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</si>
  <si>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</si>
  <si>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</si>
  <si>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</si>
  <si>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</si>
  <si>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</si>
  <si>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</si>
  <si>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</si>
  <si>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</si>
  <si>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</si>
  <si>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</si>
  <si>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</si>
  <si>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</si>
  <si>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</si>
  <si>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</si>
  <si>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</si>
  <si>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</si>
  <si>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</si>
  <si>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</si>
  <si>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</si>
  <si>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</si>
  <si>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</si>
  <si>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</si>
  <si>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Jean Claude REYBAUD</t>
  </si>
  <si>
    <t>Consultant SERES Technologies</t>
  </si>
  <si>
    <t>Tel: +33 (0)4 42 90 47 68</t>
  </si>
  <si>
    <t>Fax: +33 (0)4 42 90 71 97</t>
  </si>
  <si>
    <t>Mail: jean-claude.reybaud.ext@areva.com</t>
  </si>
  <si>
    <t>HELION / Groupe AREVA</t>
  </si>
  <si>
    <t>Domaine du petit Arbois</t>
  </si>
  <si>
    <t>13545 Aix en Provence Cedex 04</t>
  </si>
  <si>
    <t>Bâtiment Jules Verne BP71</t>
  </si>
  <si>
    <t>A2012RH029</t>
  </si>
  <si>
    <t>Débit: 0-1000Nl/mn 20°C à 101,325Kpas</t>
  </si>
  <si>
    <t>Média: Hydrogène</t>
  </si>
  <si>
    <t>Avec afficheur intégré</t>
  </si>
  <si>
    <t>Matériau: SUS316</t>
  </si>
  <si>
    <t>Connexion: 1/2" swagelok</t>
  </si>
  <si>
    <t>Débitmètre Thermique Massique CMS</t>
  </si>
  <si>
    <t>Débit: 0-500Nl/mn 20°C à 101,325Kpas</t>
  </si>
  <si>
    <t>Alimentation: 24Vdc sortie : 4-20mA</t>
  </si>
  <si>
    <t>Média: Oxygène</t>
  </si>
  <si>
    <t>Traitement sans huile</t>
  </si>
  <si>
    <t>6</t>
  </si>
  <si>
    <t>Certificat d'étalonnage</t>
  </si>
  <si>
    <t>CMS1000BTSH2001D0</t>
  </si>
  <si>
    <t>CMS0500BTSS2001D0</t>
  </si>
  <si>
    <t>81446594-005</t>
  </si>
  <si>
    <t>Connecteur et câble 5 mètres</t>
  </si>
  <si>
    <t>REV2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</si>
</sst>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ean-claude.reybaud.ext@arev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topLeftCell="A13" zoomScaleNormal="100" workbookViewId="0">
      <selection activeCell="F33" sqref="F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81</v>
      </c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22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60</v>
      </c>
      <c r="E8" s="8"/>
      <c r="F8" s="21"/>
      <c r="G8" s="21"/>
      <c r="H8" s="30" t="s">
        <v>1</v>
      </c>
      <c r="I8" s="17"/>
      <c r="J8" s="74">
        <v>41011</v>
      </c>
      <c r="K8" s="21"/>
      <c r="M8" s="89"/>
    </row>
    <row r="9" spans="1:250" ht="15.75" customHeight="1">
      <c r="A9" s="17"/>
      <c r="B9" s="21"/>
      <c r="C9" s="21"/>
      <c r="D9" s="96" t="s">
        <v>61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63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62</v>
      </c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F12" s="21"/>
      <c r="G12" s="17"/>
      <c r="H12" s="20" t="s">
        <v>31</v>
      </c>
      <c r="I12" s="20"/>
      <c r="J12" s="31" t="s">
        <v>64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56</v>
      </c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57</v>
      </c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58</v>
      </c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 t="s">
        <v>59</v>
      </c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77</v>
      </c>
      <c r="E23" s="17" t="s">
        <v>70</v>
      </c>
      <c r="G23" s="17">
        <v>1</v>
      </c>
      <c r="H23" s="48">
        <v>1867</v>
      </c>
      <c r="I23" s="47"/>
      <c r="J23" s="47">
        <f>G23*H23</f>
        <v>1867</v>
      </c>
      <c r="K23" s="76" t="s">
        <v>75</v>
      </c>
      <c r="L23" s="17">
        <f>1900+60+60+40+25</f>
        <v>2085</v>
      </c>
      <c r="M23" s="84">
        <v>0.4</v>
      </c>
      <c r="N23" s="17">
        <f>L23*(1-M23)</f>
        <v>1251</v>
      </c>
      <c r="O23" s="97">
        <v>0.33</v>
      </c>
      <c r="P23" s="95">
        <f>N23/(1-O23)</f>
        <v>1867.1641791044779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17" t="s">
        <v>65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17" t="s">
        <v>66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17" t="s">
        <v>67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17" t="s">
        <v>68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17" t="s">
        <v>69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17" t="s">
        <v>74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17" t="s">
        <v>76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17" t="s">
        <v>72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96" t="s">
        <v>78</v>
      </c>
      <c r="E33" s="17" t="s">
        <v>70</v>
      </c>
      <c r="G33" s="17">
        <v>1</v>
      </c>
      <c r="H33" s="48">
        <v>1707</v>
      </c>
      <c r="I33" s="47"/>
      <c r="J33" s="47">
        <f>G33*H33</f>
        <v>1707</v>
      </c>
      <c r="K33" s="76" t="s">
        <v>75</v>
      </c>
      <c r="L33" s="17">
        <f>1730+50+50+40+25</f>
        <v>1895</v>
      </c>
      <c r="M33" s="84">
        <v>0.4</v>
      </c>
      <c r="N33" s="17">
        <f>L33*(1-M33)</f>
        <v>1137</v>
      </c>
      <c r="O33" s="97">
        <v>0.33</v>
      </c>
      <c r="P33" s="95">
        <f>N33/(1-O33)</f>
        <v>1697.0149253731345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17" t="s">
        <v>71</v>
      </c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17" t="s">
        <v>73</v>
      </c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17" t="s">
        <v>67</v>
      </c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17" t="s">
        <v>68</v>
      </c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17" t="s">
        <v>69</v>
      </c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17" t="s">
        <v>74</v>
      </c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17" t="s">
        <v>76</v>
      </c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17" t="s">
        <v>72</v>
      </c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>
        <v>3</v>
      </c>
      <c r="C43" s="11"/>
      <c r="D43" s="96" t="s">
        <v>79</v>
      </c>
      <c r="E43" s="17" t="s">
        <v>80</v>
      </c>
      <c r="G43" s="17">
        <v>2</v>
      </c>
      <c r="H43" s="48">
        <v>35</v>
      </c>
      <c r="I43" s="47"/>
      <c r="J43" s="47">
        <f>G43*H43</f>
        <v>70</v>
      </c>
      <c r="K43" s="76" t="s">
        <v>75</v>
      </c>
      <c r="L43" s="17">
        <v>35</v>
      </c>
      <c r="M43" s="84">
        <v>0.4</v>
      </c>
      <c r="N43" s="17">
        <f>L43*(1-M43)</f>
        <v>21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ht="15.75" customHeight="1" thickBot="1">
      <c r="A45" s="17"/>
      <c r="B45" s="58"/>
      <c r="C45" s="59"/>
      <c r="D45" s="60"/>
      <c r="E45" s="61"/>
      <c r="F45" s="62"/>
      <c r="G45" s="62"/>
      <c r="H45" s="63"/>
      <c r="I45" s="64"/>
      <c r="J45" s="64"/>
      <c r="K45" s="77"/>
    </row>
    <row r="46" spans="1:250" ht="15.75" customHeight="1">
      <c r="A46" s="17"/>
      <c r="B46" s="11"/>
      <c r="C46" s="11"/>
      <c r="D46" s="12"/>
      <c r="E46" s="21"/>
      <c r="F46" s="11"/>
      <c r="G46" s="30" t="s">
        <v>4</v>
      </c>
      <c r="H46" s="48" t="s">
        <v>3</v>
      </c>
      <c r="I46" s="47"/>
      <c r="J46" s="47">
        <f>SUM(J22:J45)</f>
        <v>3644</v>
      </c>
      <c r="K46" s="57"/>
    </row>
    <row r="47" spans="1:250" ht="15.75" customHeight="1">
      <c r="A47" s="17"/>
      <c r="B47" s="11"/>
      <c r="C47" s="11"/>
      <c r="D47" s="12"/>
      <c r="E47" s="41"/>
      <c r="F47" s="39"/>
      <c r="G47" s="40" t="s">
        <v>35</v>
      </c>
      <c r="H47" s="49" t="s">
        <v>3</v>
      </c>
      <c r="I47" s="50"/>
      <c r="J47" s="50">
        <v>0</v>
      </c>
      <c r="K47" s="55"/>
    </row>
    <row r="48" spans="1:250" ht="15.75" customHeight="1">
      <c r="A48" s="17"/>
      <c r="B48" s="11"/>
      <c r="C48" s="11"/>
      <c r="D48" s="12"/>
      <c r="E48" s="42"/>
      <c r="F48" s="43"/>
      <c r="G48" s="54" t="s">
        <v>39</v>
      </c>
      <c r="H48" s="51" t="s">
        <v>3</v>
      </c>
      <c r="I48" s="52"/>
      <c r="J48" s="52">
        <v>0</v>
      </c>
      <c r="K48" s="56"/>
    </row>
    <row r="49" spans="1:250" ht="15.75" customHeight="1" thickBot="1">
      <c r="A49" s="17"/>
      <c r="B49" s="59"/>
      <c r="C49" s="59"/>
      <c r="D49" s="58"/>
      <c r="E49" s="67"/>
      <c r="F49" s="68"/>
      <c r="G49" s="69" t="s">
        <v>36</v>
      </c>
      <c r="H49" s="70" t="s">
        <v>3</v>
      </c>
      <c r="I49" s="71"/>
      <c r="J49" s="71">
        <v>0</v>
      </c>
      <c r="K49" s="72"/>
    </row>
    <row r="50" spans="1:250" ht="15.75" customHeight="1">
      <c r="A50" s="17"/>
      <c r="B50" s="11"/>
      <c r="C50" s="11"/>
      <c r="D50" s="12"/>
      <c r="E50" s="21"/>
      <c r="F50" s="11"/>
      <c r="G50" s="29" t="s">
        <v>37</v>
      </c>
      <c r="H50" s="48" t="s">
        <v>3</v>
      </c>
      <c r="I50" s="47"/>
      <c r="J50" s="47">
        <f>SUM(J46:J49)</f>
        <v>3644</v>
      </c>
      <c r="K50" s="57"/>
    </row>
    <row r="51" spans="1:250" ht="15.75" customHeight="1" thickBot="1">
      <c r="A51" s="17"/>
      <c r="B51" s="59"/>
      <c r="C51" s="59"/>
      <c r="D51" s="58"/>
      <c r="E51" s="61"/>
      <c r="F51" s="59"/>
      <c r="G51" s="65" t="s">
        <v>38</v>
      </c>
      <c r="H51" s="63" t="s">
        <v>3</v>
      </c>
      <c r="I51" s="64"/>
      <c r="J51" s="64">
        <f>0.196*J50</f>
        <v>714.22400000000005</v>
      </c>
      <c r="K51" s="66"/>
    </row>
    <row r="52" spans="1:250" ht="15.75" customHeight="1">
      <c r="A52" s="17"/>
      <c r="B52" s="11"/>
      <c r="C52" s="11"/>
      <c r="D52" s="12"/>
      <c r="E52" s="17"/>
      <c r="F52" s="11"/>
      <c r="G52" s="53" t="s">
        <v>4</v>
      </c>
      <c r="H52" s="48" t="s">
        <v>3</v>
      </c>
      <c r="I52" s="47"/>
      <c r="J52" s="48">
        <f>SUM(J50:J51)</f>
        <v>4358.2240000000002</v>
      </c>
      <c r="K52" s="57"/>
    </row>
    <row r="53" spans="1:250" ht="15.75" customHeight="1">
      <c r="A53" s="17"/>
      <c r="B53" s="11"/>
      <c r="C53" s="11"/>
      <c r="D53" s="12"/>
      <c r="E53" s="17"/>
      <c r="F53" s="11"/>
      <c r="G53" s="53"/>
      <c r="H53" s="48"/>
      <c r="I53" s="47"/>
      <c r="J53" s="48"/>
      <c r="K53" s="57"/>
    </row>
    <row r="54" spans="1:250" s="17" customFormat="1" ht="15.75" customHeight="1">
      <c r="B54" s="26" t="s">
        <v>9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 t="s">
        <v>40</v>
      </c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73" t="s">
        <v>41</v>
      </c>
      <c r="E59" s="11"/>
      <c r="F59" s="11"/>
      <c r="G59" s="13"/>
      <c r="H59" s="14"/>
      <c r="I59" s="11"/>
      <c r="J59" s="7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3" t="s">
        <v>42</v>
      </c>
      <c r="E60" s="18" t="s">
        <v>54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49</v>
      </c>
      <c r="E61" s="87" t="s">
        <v>20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50</v>
      </c>
      <c r="E62" s="17" t="s">
        <v>43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51</v>
      </c>
      <c r="E63" s="22" t="s">
        <v>44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52</v>
      </c>
      <c r="E64" s="17" t="s">
        <v>45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53</v>
      </c>
      <c r="E65" s="11" t="s">
        <v>46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47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8"/>
      <c r="C70" s="8"/>
      <c r="D70" s="11"/>
      <c r="E70" s="11"/>
      <c r="F70" s="11"/>
      <c r="G70" s="23"/>
      <c r="H70" s="11"/>
      <c r="I70" s="11"/>
      <c r="J70" s="23"/>
      <c r="K70" s="2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16</v>
      </c>
      <c r="C71" s="11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48</v>
      </c>
      <c r="C72" s="8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mailto:jean-claude.reybaud.ext@areva.com"/>
  </hyperlinks>
  <printOptions horizontalCentered="1"/>
  <pageMargins left="0.33" right="0.27" top="0.32" bottom="0.33" header="0.24" footer="0.196850393700787"/>
  <pageSetup paperSize="9" scale="77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2012-04-12T08:59:35Z</cp:lastPrinted>
  <dcterms:created xsi:type="dcterms:W3CDTF">2000-06-29T05:08:18Z</dcterms:created>
  <dcterms:modified xsi:type="dcterms:W3CDTF">2012-04-12T08:59:39Z</dcterms:modified>
</cp:coreProperties>
</file>