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L23" i="1" l="1"/>
  <c r="N23" i="1" s="1"/>
  <c r="J38" i="1"/>
  <c r="J33" i="1"/>
  <c r="N38" i="1"/>
  <c r="N33" i="1"/>
  <c r="J23" i="1" l="1"/>
  <c r="J46" i="1"/>
  <c r="J50" i="1" s="1"/>
  <c r="J51" i="1" l="1"/>
  <c r="J52" i="1" s="1"/>
</calcChain>
</file>

<file path=xl/sharedStrings.xml><?xml version="1.0" encoding="utf-8"?>
<sst xmlns="http://schemas.openxmlformats.org/spreadsheetml/2006/main" count="100" uniqueCount="81">
  <si>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</si>
  <si>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</si>
  <si>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</si>
  <si>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</si>
  <si>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</si>
  <si>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</si>
  <si>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</si>
  <si>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</si>
  <si>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</si>
  <si>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</si>
  <si>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</si>
  <si>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</si>
  <si>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</si>
  <si>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</si>
  <si>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</si>
  <si>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</si>
  <si>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</si>
  <si>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</si>
  <si>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</si>
  <si>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</si>
  <si>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</si>
  <si>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</si>
  <si>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</si>
  <si>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</si>
  <si>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</si>
  <si>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</si>
  <si>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</si>
  <si>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</si>
  <si>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</si>
  <si>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</si>
  <si>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</si>
  <si>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</si>
  <si>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</si>
  <si>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</si>
  <si>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</si>
  <si>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</si>
  <si>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</si>
  <si>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</si>
  <si>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</si>
  <si>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</si>
  <si>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</si>
  <si>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</si>
  <si>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</si>
  <si>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</si>
  <si>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</si>
  <si>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</si>
  <si>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</si>
  <si>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</si>
  <si>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</si>
  <si>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</si>
  <si>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</si>
  <si>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</si>
  <si>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</si>
  <si>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</si>
  <si>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</si>
  <si>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29 Boulevard des Alpes</t>
  </si>
  <si>
    <t>38240 MEYLAN</t>
  </si>
  <si>
    <t>France</t>
  </si>
  <si>
    <t>Instruvide Inox</t>
  </si>
  <si>
    <t>Mr Laurent Desbiolles</t>
  </si>
  <si>
    <t>04 50 98 35 51</t>
  </si>
  <si>
    <t>ld@instruvide-inox.com</t>
  </si>
  <si>
    <t>A2012RH028</t>
  </si>
  <si>
    <t>Débitmètre à flotteur type Minix</t>
  </si>
  <si>
    <t>Débit: 9 à 90l/mn</t>
  </si>
  <si>
    <t>Température : 20°C</t>
  </si>
  <si>
    <t>Media: Azote</t>
  </si>
  <si>
    <t>Flotteur : Aluminium</t>
  </si>
  <si>
    <t>Connexion: Gaz 1/2 Laiton mâle</t>
  </si>
  <si>
    <t>7ME5850-5AA01-0AA1</t>
  </si>
  <si>
    <t>dito</t>
  </si>
  <si>
    <t>Type MA70 tube 70.12</t>
  </si>
  <si>
    <t>Débit: 1 à 10l/mn</t>
  </si>
  <si>
    <t>Connexion: Gaz 1/4 Laiton mâle</t>
  </si>
  <si>
    <t>Type MA70 tube 70.11</t>
  </si>
  <si>
    <t>Débit: 0,6 à 6l/mn</t>
  </si>
  <si>
    <t>Pression: 4 bars relatifs</t>
  </si>
  <si>
    <t>7ME5850-3CA01-0AA1</t>
  </si>
  <si>
    <t>Type MA152 Tube: 152.20</t>
  </si>
  <si>
    <t>Avec vanne de réglage</t>
  </si>
  <si>
    <t>Franco Meylan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</si>
</sst>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F58" sqref="F5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35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34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40932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31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32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33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28</v>
      </c>
      <c r="C19" s="34"/>
      <c r="D19" s="35" t="s">
        <v>27</v>
      </c>
      <c r="E19" s="42" t="s">
        <v>29</v>
      </c>
      <c r="F19" s="34"/>
      <c r="G19" s="34" t="s">
        <v>26</v>
      </c>
      <c r="H19" s="44" t="s">
        <v>25</v>
      </c>
      <c r="I19" s="45"/>
      <c r="J19" s="45" t="s">
        <v>4</v>
      </c>
      <c r="K19" s="12" t="s">
        <v>24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30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77</v>
      </c>
      <c r="E23" s="17" t="s">
        <v>63</v>
      </c>
      <c r="G23" s="17">
        <v>1</v>
      </c>
      <c r="H23" s="48">
        <v>240</v>
      </c>
      <c r="I23" s="47"/>
      <c r="J23" s="47">
        <f>G23*H23</f>
        <v>240</v>
      </c>
      <c r="K23" s="76" t="s">
        <v>23</v>
      </c>
      <c r="L23" s="17">
        <f>120</f>
        <v>120</v>
      </c>
      <c r="M23" s="84">
        <v>0.5</v>
      </c>
      <c r="N23" s="17">
        <f>L23/(1-M23)</f>
        <v>240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78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65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79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68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17" t="s">
        <v>69</v>
      </c>
      <c r="E33" s="17" t="s">
        <v>70</v>
      </c>
      <c r="G33" s="17">
        <v>1</v>
      </c>
      <c r="H33" s="48">
        <v>160</v>
      </c>
      <c r="I33" s="47"/>
      <c r="J33" s="47">
        <f>G33*H33</f>
        <v>160</v>
      </c>
      <c r="K33" s="76" t="s">
        <v>23</v>
      </c>
      <c r="L33" s="17">
        <v>80</v>
      </c>
      <c r="M33" s="84">
        <v>0.5</v>
      </c>
      <c r="N33" s="17">
        <f>L33/(1-M33)</f>
        <v>160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71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72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73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>
        <v>3</v>
      </c>
      <c r="C38" s="11"/>
      <c r="D38" s="17" t="s">
        <v>69</v>
      </c>
      <c r="E38" s="17" t="s">
        <v>70</v>
      </c>
      <c r="G38" s="17">
        <v>1</v>
      </c>
      <c r="H38" s="48">
        <v>160</v>
      </c>
      <c r="I38" s="47"/>
      <c r="J38" s="47">
        <f>G38*H38</f>
        <v>160</v>
      </c>
      <c r="K38" s="76" t="s">
        <v>23</v>
      </c>
      <c r="L38" s="17">
        <v>80</v>
      </c>
      <c r="M38" s="84">
        <v>0.5</v>
      </c>
      <c r="N38" s="17">
        <f>L38/(1-M38)</f>
        <v>160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74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75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73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560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36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40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37</v>
      </c>
      <c r="H49" s="70" t="s">
        <v>3</v>
      </c>
      <c r="I49" s="71"/>
      <c r="J49" s="71">
        <v>35</v>
      </c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38</v>
      </c>
      <c r="H50" s="48" t="s">
        <v>3</v>
      </c>
      <c r="I50" s="47"/>
      <c r="J50" s="47">
        <f>SUM(J46:J49)</f>
        <v>595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39</v>
      </c>
      <c r="H51" s="63" t="s">
        <v>3</v>
      </c>
      <c r="I51" s="64"/>
      <c r="J51" s="64">
        <f>0.196*J50</f>
        <v>116.62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711.62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9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41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42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43</v>
      </c>
      <c r="E60" s="18" t="s">
        <v>80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50</v>
      </c>
      <c r="E61" s="87" t="s">
        <v>20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51</v>
      </c>
      <c r="E62" s="17" t="s">
        <v>44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52</v>
      </c>
      <c r="E63" s="22" t="s">
        <v>45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53</v>
      </c>
      <c r="E64" s="17" t="s">
        <v>46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54</v>
      </c>
      <c r="E65" s="11" t="s">
        <v>47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48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16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49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2012-01-24T10:30:42Z</dcterms:modified>
</cp:coreProperties>
</file>